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25" windowWidth="9720" windowHeight="5895" firstSheet="8" activeTab="8"/>
  </bookViews>
  <sheets>
    <sheet name="Bonds Traded Chart" sheetId="1" r:id="rId1"/>
    <sheet name="Bonds Traded Data" sheetId="2" r:id="rId2"/>
    <sheet name="Small Trades Chart" sheetId="3" r:id="rId3"/>
    <sheet name="Small Trades Data" sheetId="4" r:id="rId4"/>
    <sheet name="Trades and Par by Size Chart" sheetId="5" r:id="rId5"/>
    <sheet name="Trades and Par by Size Data" sheetId="6" r:id="rId6"/>
    <sheet name="Bond Rating Chart" sheetId="7" r:id="rId7"/>
    <sheet name="Bond Rating Data" sheetId="8" r:id="rId8"/>
    <sheet name="New Issue Bond Charts" sheetId="9" r:id="rId9"/>
    <sheet name="New Issue Bond Data" sheetId="10" r:id="rId10"/>
    <sheet name="Bond Trades by Age Chart" sheetId="11" r:id="rId11"/>
    <sheet name="Bond Trades by Age Data" sheetId="12" r:id="rId12"/>
  </sheets>
  <definedNames>
    <definedName name="_xlnm.Print_Area" localSheetId="10">'Bond Trades by Age Chart'!$A$1:$P$39</definedName>
    <definedName name="_xlnm.Print_Area" localSheetId="0">'Bonds Traded Chart'!$B$4:$Q$37</definedName>
    <definedName name="_xlnm.Print_Area" localSheetId="4">'Trades and Par by Size Chart'!$A$3:$P$41</definedName>
    <definedName name="_xlnm.Print_Titles" localSheetId="11">'Bond Trades by Age Data'!$5:$5</definedName>
    <definedName name="_xlnm.Print_Titles" localSheetId="5">'Trades and Par by Size Data'!$4:$4</definedName>
  </definedNames>
  <calcPr fullCalcOnLoad="1"/>
</workbook>
</file>

<file path=xl/sharedStrings.xml><?xml version="1.0" encoding="utf-8"?>
<sst xmlns="http://schemas.openxmlformats.org/spreadsheetml/2006/main" count="162" uniqueCount="121">
  <si>
    <t>Total Issues Not Traded</t>
  </si>
  <si>
    <t>Total Issues Traded</t>
  </si>
  <si>
    <t>Total Outstanding Issues</t>
  </si>
  <si>
    <t>Total</t>
  </si>
  <si>
    <t>Trades</t>
  </si>
  <si>
    <t>Par Value</t>
  </si>
  <si>
    <t>% of Total</t>
  </si>
  <si>
    <t>Trade Type</t>
  </si>
  <si>
    <t>Large</t>
  </si>
  <si>
    <t>Small</t>
  </si>
  <si>
    <t>Trade Size</t>
  </si>
  <si>
    <t>Cumulative Share</t>
  </si>
  <si>
    <t>25,000 or Less</t>
  </si>
  <si>
    <t>25,001-50,000</t>
  </si>
  <si>
    <t>50,001-75,000</t>
  </si>
  <si>
    <t>75,001-100,000</t>
  </si>
  <si>
    <t>100,001-125,000</t>
  </si>
  <si>
    <t>125,001-150,000</t>
  </si>
  <si>
    <t>150,001-175,000</t>
  </si>
  <si>
    <t>175,001-200,000</t>
  </si>
  <si>
    <t>200,001-225,000</t>
  </si>
  <si>
    <t>225,001-250,000</t>
  </si>
  <si>
    <t>250,001-275,000</t>
  </si>
  <si>
    <t>275,001-300,000</t>
  </si>
  <si>
    <t>300,001-325,000</t>
  </si>
  <si>
    <t>325,001-350,000</t>
  </si>
  <si>
    <t>350,001-375,000</t>
  </si>
  <si>
    <t>375,001-400,000</t>
  </si>
  <si>
    <t>400,001-425,000</t>
  </si>
  <si>
    <t>425,001-450,000</t>
  </si>
  <si>
    <t>450,001-475,000</t>
  </si>
  <si>
    <t>475,001-500,000</t>
  </si>
  <si>
    <t>500,001-525,000</t>
  </si>
  <si>
    <t>525,001-550,000</t>
  </si>
  <si>
    <t>550,001-575,000</t>
  </si>
  <si>
    <t>575,001-600,000</t>
  </si>
  <si>
    <t>600,001-625,000</t>
  </si>
  <si>
    <t>625,001-650,000</t>
  </si>
  <si>
    <t>650,001-675,000</t>
  </si>
  <si>
    <t>675,001-700,000</t>
  </si>
  <si>
    <t>700,001-725,000</t>
  </si>
  <si>
    <t>725,001-750,000</t>
  </si>
  <si>
    <t>750,001-775,000</t>
  </si>
  <si>
    <t>775,001-800,000</t>
  </si>
  <si>
    <t>800,001-825,000</t>
  </si>
  <si>
    <t>825,001-850,000</t>
  </si>
  <si>
    <t>850,001-875,000</t>
  </si>
  <si>
    <t>875,001-900,000</t>
  </si>
  <si>
    <t>900,001-925,000</t>
  </si>
  <si>
    <t>925,001-950,000</t>
  </si>
  <si>
    <t>950,001-975,000</t>
  </si>
  <si>
    <t>975,001-1,000,000</t>
  </si>
  <si>
    <t>More than 1,000,000</t>
  </si>
  <si>
    <t>Average Trade Size</t>
  </si>
  <si>
    <t>Median Trade Size</t>
  </si>
  <si>
    <t>Issues</t>
  </si>
  <si>
    <t>Category</t>
  </si>
  <si>
    <t>Rating</t>
  </si>
  <si>
    <t>Average Size</t>
  </si>
  <si>
    <t>AAA</t>
  </si>
  <si>
    <t>AA</t>
  </si>
  <si>
    <t>A</t>
  </si>
  <si>
    <t>BBB</t>
  </si>
  <si>
    <t>BB or Lower</t>
  </si>
  <si>
    <t>Not Rated</t>
  </si>
  <si>
    <t>Not Available</t>
  </si>
  <si>
    <t>New Issue Trades</t>
  </si>
  <si>
    <t>All Other Trades</t>
  </si>
  <si>
    <t>Months after Sale Date</t>
  </si>
  <si>
    <t>000 - 006</t>
  </si>
  <si>
    <t>&gt;006 - 012</t>
  </si>
  <si>
    <t>&gt;012 - 018</t>
  </si>
  <si>
    <t>&gt;018 - 024</t>
  </si>
  <si>
    <t>&gt;024 - 030</t>
  </si>
  <si>
    <t>&gt;030 - 036</t>
  </si>
  <si>
    <t>&gt;036 - 042</t>
  </si>
  <si>
    <t>&gt;042 - 048</t>
  </si>
  <si>
    <t>&gt;048 - 054</t>
  </si>
  <si>
    <t>&gt;054 - 060</t>
  </si>
  <si>
    <t>&gt;060 - 066</t>
  </si>
  <si>
    <t>&gt;066 - 072</t>
  </si>
  <si>
    <t>&gt;072 - 078</t>
  </si>
  <si>
    <t>&gt;078 - 084</t>
  </si>
  <si>
    <t>&gt;084 - 090</t>
  </si>
  <si>
    <t>&gt;090 - 096</t>
  </si>
  <si>
    <t>&gt;096 - 102</t>
  </si>
  <si>
    <t>&gt;102 - 108</t>
  </si>
  <si>
    <t>&gt;108 - 114</t>
  </si>
  <si>
    <t>&gt;114 - 120</t>
  </si>
  <si>
    <t>&gt;120 - 126</t>
  </si>
  <si>
    <t>&gt;126 - 132</t>
  </si>
  <si>
    <t>&gt;132 - 138</t>
  </si>
  <si>
    <t>&gt;138 - 144</t>
  </si>
  <si>
    <t>&gt;144 - 150</t>
  </si>
  <si>
    <t>&gt;150 - 156</t>
  </si>
  <si>
    <t>&gt;156 - 162</t>
  </si>
  <si>
    <t>&gt;162 - 168</t>
  </si>
  <si>
    <t>&gt;168 - 174</t>
  </si>
  <si>
    <t>&gt;174 - 180</t>
  </si>
  <si>
    <t>&gt;180 - 186</t>
  </si>
  <si>
    <t>&gt;186 - 192</t>
  </si>
  <si>
    <t>&gt;192 - 198</t>
  </si>
  <si>
    <t>&gt;198 - 204</t>
  </si>
  <si>
    <t>&gt;204 - 210</t>
  </si>
  <si>
    <t>&gt;210 - 216</t>
  </si>
  <si>
    <t>&gt;216 - 222</t>
  </si>
  <si>
    <t>&gt;222 - 228</t>
  </si>
  <si>
    <t>&gt;228 - 234</t>
  </si>
  <si>
    <t>&gt;234 - 240</t>
  </si>
  <si>
    <t>&gt; 20 Years</t>
  </si>
  <si>
    <t>Bond Trades and Par Value by Months after Sale Date</t>
  </si>
  <si>
    <t>(May 1998 - April 1999)</t>
  </si>
  <si>
    <t xml:space="preserve">Bond Issues Traded During One Year Period as a Percentage </t>
  </si>
  <si>
    <t>of All Outstanding Bond Issues (May 1998 - April 1999)</t>
  </si>
  <si>
    <t>Bond Issues Traded as a Percentage</t>
  </si>
  <si>
    <t>of All Outstanding Bond Issues</t>
  </si>
  <si>
    <t>Small Bond Trade Share of All Bond Transactions</t>
  </si>
  <si>
    <t>Bond Trades and Par Value by Trade Size</t>
  </si>
  <si>
    <t>Bond Sales to Customers by Rating</t>
  </si>
  <si>
    <t>New Issue Component of Bond Trades</t>
  </si>
  <si>
    <t>Bond Trades and Par Value by Months After Sale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</si>
</sst>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_);\(&quot;$&quot;#,##0.0\)"/>
    <numFmt numFmtId="167" formatCode="#,##0.0"/>
  </numFmts>
  <fonts count="15">
    <font>
      <sz val="10"/>
      <name val="Times New Roman"/>
      <family val="0"/>
    </font>
    <font>
      <sz val="9.75"/>
      <name val="Times New Roman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9.75"/>
      <name val="Times New Roman"/>
      <family val="0"/>
    </font>
    <font>
      <b/>
      <sz val="9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sz val="14.25"/>
      <name val="Times New Roman"/>
      <family val="0"/>
    </font>
    <font>
      <sz val="10.5"/>
      <name val="Times New Roman"/>
      <family val="0"/>
    </font>
    <font>
      <sz val="9.5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0"/>
    </font>
    <font>
      <sz val="11.75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/>
    </xf>
    <xf numFmtId="164" fontId="0" fillId="0" borderId="0" xfId="19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3" fillId="0" borderId="1" xfId="0" applyNumberFormat="1" applyFont="1" applyBorder="1" applyAlignment="1">
      <alignment horizontal="center" wrapText="1"/>
    </xf>
    <xf numFmtId="164" fontId="3" fillId="0" borderId="1" xfId="19" applyNumberFormat="1" applyFont="1" applyBorder="1" applyAlignment="1">
      <alignment horizontal="center" wrapText="1"/>
    </xf>
    <xf numFmtId="5" fontId="3" fillId="0" borderId="1" xfId="0" applyNumberFormat="1" applyFont="1" applyBorder="1" applyAlignment="1">
      <alignment horizontal="center" wrapText="1"/>
    </xf>
    <xf numFmtId="5" fontId="0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164" fontId="3" fillId="0" borderId="0" xfId="19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Total Outstanding Issues 1,447,000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142"/>
          <c:w val="0.74"/>
          <c:h val="0.66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Times New Roman"/>
                        <a:ea typeface="Times New Roman"/>
                        <a:cs typeface="Times New Roman"/>
                      </a:rPr>
                      <a:t>1,027,828
71.0%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Times New Roman"/>
                        <a:ea typeface="Times New Roman"/>
                        <a:cs typeface="Times New Roman"/>
                      </a:rPr>
                      <a:t>419,172
29.0%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'Bonds Traded Data'!$A$6:$A$7</c:f>
              <c:strCache>
                <c:ptCount val="2"/>
                <c:pt idx="0">
                  <c:v>Total Issues Not Traded</c:v>
                </c:pt>
                <c:pt idx="1">
                  <c:v>Total Issues Traded</c:v>
                </c:pt>
              </c:strCache>
            </c:strRef>
          </c:cat>
          <c:val>
            <c:numRef>
              <c:f>'Bonds Traded Data'!$B$6:$B$7</c:f>
              <c:numCache>
                <c:ptCount val="2"/>
                <c:pt idx="0">
                  <c:v>1027828</c:v>
                </c:pt>
                <c:pt idx="1">
                  <c:v>419172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"/>
          <c:y val="0.8995"/>
          <c:w val="0.53325"/>
          <c:h val="0.10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9"/>
          <c:y val="0.1085"/>
          <c:w val="0.27625"/>
          <c:h val="0.68525"/>
        </c:manualLayout>
      </c:layout>
      <c:pie3DChart>
        <c:varyColors val="1"/>
        <c:ser>
          <c:idx val="0"/>
          <c:order val="0"/>
          <c:tx>
            <c:strRef>
              <c:f>'Small Trades Data'!$B$4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'Small Trades Data'!$A$5:$A$6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'Small Trades Data'!$B$5:$B$6</c:f>
              <c:numCache>
                <c:ptCount val="2"/>
                <c:pt idx="0">
                  <c:v>1078408</c:v>
                </c:pt>
                <c:pt idx="1">
                  <c:v>4450138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"/>
          <c:y val="0.8915"/>
          <c:w val="0.14225"/>
          <c:h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Par Value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6175"/>
          <c:y val="0.1095"/>
          <c:w val="0.27075"/>
          <c:h val="0.685"/>
        </c:manualLayout>
      </c:layout>
      <c:pie3DChart>
        <c:varyColors val="1"/>
        <c:ser>
          <c:idx val="0"/>
          <c:order val="0"/>
          <c:tx>
            <c:strRef>
              <c:f>'Small Trades Data'!$D$4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'Small Trades Data'!$A$5:$A$6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'Small Trades Data'!$D$5:$D$6</c:f>
              <c:numCache>
                <c:ptCount val="2"/>
                <c:pt idx="0">
                  <c:v>974790664611</c:v>
                </c:pt>
                <c:pt idx="1">
                  <c:v>138277101880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5"/>
          <c:y val="0.892"/>
          <c:w val="0.142"/>
          <c:h val="0.1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75"/>
          <c:w val="0.971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'Trades and Par by Size Data'!$B$4</c:f>
              <c:strCache>
                <c:ptCount val="1"/>
                <c:pt idx="0">
                  <c:v>Trades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'Trades and Par by Size Data'!$A$5:$A$45</c:f>
              <c:strCache>
                <c:ptCount val="41"/>
                <c:pt idx="0">
                  <c:v>25,000 or Less</c:v>
                </c:pt>
                <c:pt idx="1">
                  <c:v>25,001-50,000</c:v>
                </c:pt>
                <c:pt idx="2">
                  <c:v>50,001-75,000</c:v>
                </c:pt>
                <c:pt idx="3">
                  <c:v>75,001-100,000</c:v>
                </c:pt>
                <c:pt idx="4">
                  <c:v>100,001-125,000</c:v>
                </c:pt>
                <c:pt idx="5">
                  <c:v>125,001-150,000</c:v>
                </c:pt>
                <c:pt idx="6">
                  <c:v>150,001-175,000</c:v>
                </c:pt>
                <c:pt idx="7">
                  <c:v>175,001-200,000</c:v>
                </c:pt>
                <c:pt idx="8">
                  <c:v>200,001-225,000</c:v>
                </c:pt>
                <c:pt idx="9">
                  <c:v>225,001-250,000</c:v>
                </c:pt>
                <c:pt idx="10">
                  <c:v>250,001-275,000</c:v>
                </c:pt>
                <c:pt idx="11">
                  <c:v>275,001-300,000</c:v>
                </c:pt>
                <c:pt idx="12">
                  <c:v>300,001-325,000</c:v>
                </c:pt>
                <c:pt idx="13">
                  <c:v>325,001-350,000</c:v>
                </c:pt>
                <c:pt idx="14">
                  <c:v>350,001-375,000</c:v>
                </c:pt>
                <c:pt idx="15">
                  <c:v>375,001-400,000</c:v>
                </c:pt>
                <c:pt idx="16">
                  <c:v>400,001-425,000</c:v>
                </c:pt>
                <c:pt idx="17">
                  <c:v>425,001-450,000</c:v>
                </c:pt>
                <c:pt idx="18">
                  <c:v>450,001-475,000</c:v>
                </c:pt>
                <c:pt idx="19">
                  <c:v>475,001-500,000</c:v>
                </c:pt>
                <c:pt idx="20">
                  <c:v>500,001-525,000</c:v>
                </c:pt>
                <c:pt idx="21">
                  <c:v>525,001-550,000</c:v>
                </c:pt>
                <c:pt idx="22">
                  <c:v>550,001-575,000</c:v>
                </c:pt>
                <c:pt idx="23">
                  <c:v>575,001-600,000</c:v>
                </c:pt>
                <c:pt idx="24">
                  <c:v>600,001-625,000</c:v>
                </c:pt>
                <c:pt idx="25">
                  <c:v>625,001-650,000</c:v>
                </c:pt>
                <c:pt idx="26">
                  <c:v>650,001-675,000</c:v>
                </c:pt>
                <c:pt idx="27">
                  <c:v>675,001-700,000</c:v>
                </c:pt>
                <c:pt idx="28">
                  <c:v>700,001-725,000</c:v>
                </c:pt>
                <c:pt idx="29">
                  <c:v>725,001-750,000</c:v>
                </c:pt>
                <c:pt idx="30">
                  <c:v>750,001-775,000</c:v>
                </c:pt>
                <c:pt idx="31">
                  <c:v>775,001-800,000</c:v>
                </c:pt>
                <c:pt idx="32">
                  <c:v>800,001-825,000</c:v>
                </c:pt>
                <c:pt idx="33">
                  <c:v>825,001-850,000</c:v>
                </c:pt>
                <c:pt idx="34">
                  <c:v>850,001-875,000</c:v>
                </c:pt>
                <c:pt idx="35">
                  <c:v>875,001-900,000</c:v>
                </c:pt>
                <c:pt idx="36">
                  <c:v>900,001-925,000</c:v>
                </c:pt>
                <c:pt idx="37">
                  <c:v>925,001-950,000</c:v>
                </c:pt>
                <c:pt idx="38">
                  <c:v>950,001-975,000</c:v>
                </c:pt>
                <c:pt idx="39">
                  <c:v>975,001-1,000,000</c:v>
                </c:pt>
                <c:pt idx="40">
                  <c:v>More than 1,000,000</c:v>
                </c:pt>
              </c:strCache>
            </c:strRef>
          </c:cat>
          <c:val>
            <c:numRef>
              <c:f>'Trades and Par by Size Data'!$B$5:$B$45</c:f>
              <c:numCache>
                <c:ptCount val="41"/>
                <c:pt idx="0">
                  <c:v>2865127</c:v>
                </c:pt>
                <c:pt idx="1">
                  <c:v>948706</c:v>
                </c:pt>
                <c:pt idx="2">
                  <c:v>201156</c:v>
                </c:pt>
                <c:pt idx="3">
                  <c:v>435149</c:v>
                </c:pt>
                <c:pt idx="4">
                  <c:v>79732</c:v>
                </c:pt>
                <c:pt idx="5">
                  <c:v>100053</c:v>
                </c:pt>
                <c:pt idx="6">
                  <c:v>40187</c:v>
                </c:pt>
                <c:pt idx="7">
                  <c:v>119512</c:v>
                </c:pt>
                <c:pt idx="8">
                  <c:v>27917</c:v>
                </c:pt>
                <c:pt idx="9">
                  <c:v>126720</c:v>
                </c:pt>
                <c:pt idx="10">
                  <c:v>19568</c:v>
                </c:pt>
                <c:pt idx="11">
                  <c:v>46719</c:v>
                </c:pt>
                <c:pt idx="12">
                  <c:v>13946</c:v>
                </c:pt>
                <c:pt idx="13">
                  <c:v>20503</c:v>
                </c:pt>
                <c:pt idx="14">
                  <c:v>11324</c:v>
                </c:pt>
                <c:pt idx="15">
                  <c:v>24730</c:v>
                </c:pt>
                <c:pt idx="16">
                  <c:v>8372</c:v>
                </c:pt>
                <c:pt idx="17">
                  <c:v>11399</c:v>
                </c:pt>
                <c:pt idx="18">
                  <c:v>7065</c:v>
                </c:pt>
                <c:pt idx="19">
                  <c:v>87222</c:v>
                </c:pt>
                <c:pt idx="20">
                  <c:v>5826</c:v>
                </c:pt>
                <c:pt idx="21">
                  <c:v>7120</c:v>
                </c:pt>
                <c:pt idx="22">
                  <c:v>4902</c:v>
                </c:pt>
                <c:pt idx="23">
                  <c:v>9386</c:v>
                </c:pt>
                <c:pt idx="24">
                  <c:v>4084</c:v>
                </c:pt>
                <c:pt idx="25">
                  <c:v>5144</c:v>
                </c:pt>
                <c:pt idx="26">
                  <c:v>3250</c:v>
                </c:pt>
                <c:pt idx="27">
                  <c:v>6115</c:v>
                </c:pt>
                <c:pt idx="28">
                  <c:v>2886</c:v>
                </c:pt>
                <c:pt idx="29">
                  <c:v>10682</c:v>
                </c:pt>
                <c:pt idx="30">
                  <c:v>2532</c:v>
                </c:pt>
                <c:pt idx="31">
                  <c:v>4452</c:v>
                </c:pt>
                <c:pt idx="32">
                  <c:v>1944</c:v>
                </c:pt>
                <c:pt idx="33">
                  <c:v>2689</c:v>
                </c:pt>
                <c:pt idx="34">
                  <c:v>1841</c:v>
                </c:pt>
                <c:pt idx="35">
                  <c:v>3222</c:v>
                </c:pt>
                <c:pt idx="36">
                  <c:v>1370</c:v>
                </c:pt>
                <c:pt idx="37">
                  <c:v>1960</c:v>
                </c:pt>
                <c:pt idx="38">
                  <c:v>1245</c:v>
                </c:pt>
                <c:pt idx="39">
                  <c:v>70917</c:v>
                </c:pt>
                <c:pt idx="40">
                  <c:v>181872</c:v>
                </c:pt>
              </c:numCache>
            </c:numRef>
          </c:val>
          <c:smooth val="0"/>
        </c:ser>
        <c:marker val="1"/>
        <c:axId val="41664776"/>
        <c:axId val="14951433"/>
      </c:lineChart>
      <c:lineChart>
        <c:grouping val="standard"/>
        <c:varyColors val="0"/>
        <c:ser>
          <c:idx val="1"/>
          <c:order val="1"/>
          <c:tx>
            <c:strRef>
              <c:f>'Trades and Par by Size Data'!$E$4</c:f>
              <c:strCache>
                <c:ptCount val="1"/>
                <c:pt idx="0">
                  <c:v>Par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'Trades and Par by Size Data'!$E$5:$E$45</c:f>
              <c:numCache>
                <c:ptCount val="41"/>
                <c:pt idx="0">
                  <c:v>41732494096</c:v>
                </c:pt>
                <c:pt idx="1">
                  <c:v>40611350297</c:v>
                </c:pt>
                <c:pt idx="2">
                  <c:v>13320234444</c:v>
                </c:pt>
                <c:pt idx="3">
                  <c:v>42613023043</c:v>
                </c:pt>
                <c:pt idx="4">
                  <c:v>9330983118</c:v>
                </c:pt>
                <c:pt idx="5">
                  <c:v>14529733801</c:v>
                </c:pt>
                <c:pt idx="6">
                  <c:v>6693012822</c:v>
                </c:pt>
                <c:pt idx="7">
                  <c:v>23620695423</c:v>
                </c:pt>
                <c:pt idx="8">
                  <c:v>6050578060</c:v>
                </c:pt>
                <c:pt idx="9">
                  <c:v>31464626869</c:v>
                </c:pt>
                <c:pt idx="10">
                  <c:v>5210699786</c:v>
                </c:pt>
                <c:pt idx="11">
                  <c:v>13869670627</c:v>
                </c:pt>
                <c:pt idx="12">
                  <c:v>4412616290</c:v>
                </c:pt>
                <c:pt idx="13">
                  <c:v>7062231099</c:v>
                </c:pt>
                <c:pt idx="14">
                  <c:v>4152177680</c:v>
                </c:pt>
                <c:pt idx="15">
                  <c:v>9807369292</c:v>
                </c:pt>
                <c:pt idx="16">
                  <c:v>3487310397</c:v>
                </c:pt>
                <c:pt idx="17">
                  <c:v>5058779095</c:v>
                </c:pt>
                <c:pt idx="18">
                  <c:v>3294840938</c:v>
                </c:pt>
                <c:pt idx="19">
                  <c:v>43550561500</c:v>
                </c:pt>
                <c:pt idx="20">
                  <c:v>3007851189</c:v>
                </c:pt>
                <c:pt idx="21">
                  <c:v>3867029440</c:v>
                </c:pt>
                <c:pt idx="22">
                  <c:v>2775535400</c:v>
                </c:pt>
                <c:pt idx="23">
                  <c:v>5593565036</c:v>
                </c:pt>
                <c:pt idx="24">
                  <c:v>2517305290</c:v>
                </c:pt>
                <c:pt idx="25">
                  <c:v>3310585120</c:v>
                </c:pt>
                <c:pt idx="26">
                  <c:v>2165596285</c:v>
                </c:pt>
                <c:pt idx="27">
                  <c:v>4253291450</c:v>
                </c:pt>
                <c:pt idx="28">
                  <c:v>2068197600</c:v>
                </c:pt>
                <c:pt idx="29">
                  <c:v>7985889940</c:v>
                </c:pt>
                <c:pt idx="30">
                  <c:v>1939213700</c:v>
                </c:pt>
                <c:pt idx="31">
                  <c:v>3540268478</c:v>
                </c:pt>
                <c:pt idx="32">
                  <c:v>1585493962</c:v>
                </c:pt>
                <c:pt idx="33">
                  <c:v>2269097980</c:v>
                </c:pt>
                <c:pt idx="34">
                  <c:v>1594877000</c:v>
                </c:pt>
                <c:pt idx="35">
                  <c:v>2884586310</c:v>
                </c:pt>
                <c:pt idx="36">
                  <c:v>1255615102</c:v>
                </c:pt>
                <c:pt idx="37">
                  <c:v>1847844000</c:v>
                </c:pt>
                <c:pt idx="38">
                  <c:v>1202905300</c:v>
                </c:pt>
                <c:pt idx="39">
                  <c:v>70904948013</c:v>
                </c:pt>
                <c:pt idx="40">
                  <c:v>656625081219</c:v>
                </c:pt>
              </c:numCache>
            </c:numRef>
          </c:val>
          <c:smooth val="0"/>
        </c:ser>
        <c:marker val="1"/>
        <c:axId val="41002858"/>
        <c:axId val="17854251"/>
      </c:lineChart>
      <c:catAx>
        <c:axId val="416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Trade Size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951433"/>
        <c:crosses val="autoZero"/>
        <c:auto val="1"/>
        <c:lblOffset val="100"/>
        <c:noMultiLvlLbl val="0"/>
      </c:catAx>
      <c:valAx>
        <c:axId val="14951433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Trades and Par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4776"/>
        <c:crossesAt val="1"/>
        <c:crossBetween val="between"/>
        <c:dispUnits/>
      </c:valAx>
      <c:catAx>
        <c:axId val="41002858"/>
        <c:scaling>
          <c:orientation val="minMax"/>
        </c:scaling>
        <c:axPos val="b"/>
        <c:delete val="1"/>
        <c:majorTickMark val="in"/>
        <c:minorTickMark val="none"/>
        <c:tickLblPos val="nextTo"/>
        <c:crossAx val="17854251"/>
        <c:crosses val="autoZero"/>
        <c:auto val="1"/>
        <c:lblOffset val="100"/>
        <c:noMultiLvlLbl val="0"/>
      </c:catAx>
      <c:valAx>
        <c:axId val="17854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028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96175"/>
          <c:w val="0.257"/>
          <c:h val="0.03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 3,094,518 </a:t>
            </a:r>
          </a:p>
        </c:rich>
      </c:tx>
      <c:layout>
        <c:manualLayout>
          <c:xMode val="factor"/>
          <c:yMode val="factor"/>
          <c:x val="-0.02025"/>
          <c:y val="-0.022"/>
        </c:manualLayout>
      </c:layout>
      <c:spPr>
        <a:noFill/>
        <a:ln>
          <a:noFill/>
        </a:ln>
      </c:spPr>
    </c:title>
    <c:view3D>
      <c:rotX val="3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715"/>
          <c:y val="0.145"/>
          <c:w val="0.41"/>
          <c:h val="0.61225"/>
        </c:manualLayout>
      </c:layout>
      <c:pie3DChart>
        <c:varyColors val="1"/>
        <c:ser>
          <c:idx val="0"/>
          <c:order val="0"/>
          <c:tx>
            <c:strRef>
              <c:f>'Bond Rating Data'!$B$4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AAA
2,013,932
65.1%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AA
513,728
16.6%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
245,999
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BBB
85,102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BB or Lower
11,782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Not Rated
220,418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Not Available
3,557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'Bond Rating Data'!$A$5:$A$11</c:f>
              <c:strCache>
                <c:ptCount val="7"/>
                <c:pt idx="0">
                  <c:v>AAA</c:v>
                </c:pt>
                <c:pt idx="1">
                  <c:v>AA</c:v>
                </c:pt>
                <c:pt idx="2">
                  <c:v>A</c:v>
                </c:pt>
                <c:pt idx="3">
                  <c:v>BBB</c:v>
                </c:pt>
                <c:pt idx="4">
                  <c:v>BB or Lower</c:v>
                </c:pt>
                <c:pt idx="5">
                  <c:v>Not Rated</c:v>
                </c:pt>
                <c:pt idx="6">
                  <c:v>Not Available</c:v>
                </c:pt>
              </c:strCache>
            </c:strRef>
          </c:cat>
          <c:val>
            <c:numRef>
              <c:f>'Bond Rating Data'!$B$5:$B$11</c:f>
              <c:numCache>
                <c:ptCount val="7"/>
                <c:pt idx="0">
                  <c:v>2013932</c:v>
                </c:pt>
                <c:pt idx="1">
                  <c:v>513728</c:v>
                </c:pt>
                <c:pt idx="2">
                  <c:v>245999</c:v>
                </c:pt>
                <c:pt idx="3">
                  <c:v>85102</c:v>
                </c:pt>
                <c:pt idx="4">
                  <c:v>11782</c:v>
                </c:pt>
                <c:pt idx="5">
                  <c:v>220418</c:v>
                </c:pt>
                <c:pt idx="6">
                  <c:v>3557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$461,608,026,273</a:t>
            </a:r>
          </a:p>
        </c:rich>
      </c:tx>
      <c:layout>
        <c:manualLayout>
          <c:xMode val="factor"/>
          <c:yMode val="factor"/>
          <c:x val="-0.01175"/>
          <c:y val="-0.02175"/>
        </c:manualLayout>
      </c:layout>
      <c:spPr>
        <a:noFill/>
        <a:ln>
          <a:noFill/>
        </a:ln>
      </c:spPr>
    </c:title>
    <c:view3D>
      <c:rotX val="3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7475"/>
          <c:y val="0.1715"/>
          <c:w val="0.4135"/>
          <c:h val="0.61175"/>
        </c:manualLayout>
      </c:layout>
      <c:pie3DChart>
        <c:varyColors val="1"/>
        <c:ser>
          <c:idx val="0"/>
          <c:order val="0"/>
          <c:tx>
            <c:strRef>
              <c:f>'Bond Rating Data'!$D$4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AAA
$308,738,008,347
66.9%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AA
$84,471,555,681
18.3%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
$32,161,936,567
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BBB
$14,245,823,206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BB or Lower
$1,664,854,434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Not Rated
$15,994,456,059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Not Available
$4,331,391,979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'Bond Rating Data'!$A$5:$A$11</c:f>
              <c:strCache>
                <c:ptCount val="7"/>
                <c:pt idx="0">
                  <c:v>AAA</c:v>
                </c:pt>
                <c:pt idx="1">
                  <c:v>AA</c:v>
                </c:pt>
                <c:pt idx="2">
                  <c:v>A</c:v>
                </c:pt>
                <c:pt idx="3">
                  <c:v>BBB</c:v>
                </c:pt>
                <c:pt idx="4">
                  <c:v>BB or Lower</c:v>
                </c:pt>
                <c:pt idx="5">
                  <c:v>Not Rated</c:v>
                </c:pt>
                <c:pt idx="6">
                  <c:v>Not Available</c:v>
                </c:pt>
              </c:strCache>
            </c:strRef>
          </c:cat>
          <c:val>
            <c:numRef>
              <c:f>'Bond Rating Data'!$D$5:$D$11</c:f>
              <c:numCache>
                <c:ptCount val="7"/>
                <c:pt idx="0">
                  <c:v>308738008347</c:v>
                </c:pt>
                <c:pt idx="1">
                  <c:v>84471555681</c:v>
                </c:pt>
                <c:pt idx="2">
                  <c:v>32161936567</c:v>
                </c:pt>
                <c:pt idx="3">
                  <c:v>14245823206</c:v>
                </c:pt>
                <c:pt idx="4">
                  <c:v>1664854434</c:v>
                </c:pt>
                <c:pt idx="5">
                  <c:v>15994456059</c:v>
                </c:pt>
                <c:pt idx="6">
                  <c:v>4331391979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Times New Roman"/>
              <a:ea typeface="Times New Roman"/>
              <a:cs typeface="Times New Roman"/>
            </a:defRPr>
          </a:pPr>
        </a:p>
      </c:tx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168"/>
          <c:w val="0.72"/>
          <c:h val="0.6865"/>
        </c:manualLayout>
      </c:layout>
      <c:pie3DChart>
        <c:varyColors val="1"/>
        <c:ser>
          <c:idx val="0"/>
          <c:order val="0"/>
          <c:tx>
            <c:strRef>
              <c:f>'New Issue Bond Data'!$B$4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'New Issue Bond Data'!$A$5:$A$6</c:f>
              <c:strCache>
                <c:ptCount val="2"/>
                <c:pt idx="0">
                  <c:v>New Issue Trades</c:v>
                </c:pt>
                <c:pt idx="1">
                  <c:v>All Other Trades</c:v>
                </c:pt>
              </c:strCache>
            </c:strRef>
          </c:cat>
          <c:val>
            <c:numRef>
              <c:f>'New Issue Bond Data'!$B$5:$B$6</c:f>
              <c:numCache>
                <c:ptCount val="2"/>
                <c:pt idx="0">
                  <c:v>1469423</c:v>
                </c:pt>
                <c:pt idx="1">
                  <c:v>3722801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5"/>
          <c:y val="0.898"/>
          <c:w val="0.322"/>
          <c:h val="0.08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Times New Roman"/>
              <a:ea typeface="Times New Roman"/>
              <a:cs typeface="Times New Roman"/>
            </a:defRPr>
          </a:pPr>
        </a:p>
      </c:tx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1655"/>
          <c:w val="0.72075"/>
          <c:h val="0.69175"/>
        </c:manualLayout>
      </c:layout>
      <c:pie3DChart>
        <c:varyColors val="1"/>
        <c:ser>
          <c:idx val="0"/>
          <c:order val="0"/>
          <c:tx>
            <c:strRef>
              <c:f>'New Issue Bond Data'!$D$4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'New Issue Bond Data'!$A$5:$A$6</c:f>
              <c:strCache>
                <c:ptCount val="2"/>
                <c:pt idx="0">
                  <c:v>New Issue Trades</c:v>
                </c:pt>
                <c:pt idx="1">
                  <c:v>All Other Trades</c:v>
                </c:pt>
              </c:strCache>
            </c:strRef>
          </c:cat>
          <c:val>
            <c:numRef>
              <c:f>'New Issue Bond Data'!$D$5:$D$6</c:f>
              <c:numCache>
                <c:ptCount val="2"/>
                <c:pt idx="0">
                  <c:v>439574948175</c:v>
                </c:pt>
                <c:pt idx="1">
                  <c:v>635047318807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8985"/>
          <c:w val="0.3215"/>
          <c:h val="0.0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75"/>
          <c:w val="0.949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'Bond Trades by Age Data'!$B$5</c:f>
              <c:strCache>
                <c:ptCount val="1"/>
                <c:pt idx="0">
                  <c:v>Trades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'Bond Trades by Age Data'!$A$6:$A$46</c:f>
              <c:strCache>
                <c:ptCount val="41"/>
                <c:pt idx="0">
                  <c:v>000 - 006</c:v>
                </c:pt>
                <c:pt idx="1">
                  <c:v>&gt;006 - 012</c:v>
                </c:pt>
                <c:pt idx="2">
                  <c:v>&gt;012 - 018</c:v>
                </c:pt>
                <c:pt idx="3">
                  <c:v>&gt;018 - 024</c:v>
                </c:pt>
                <c:pt idx="4">
                  <c:v>&gt;024 - 030</c:v>
                </c:pt>
                <c:pt idx="5">
                  <c:v>&gt;030 - 036</c:v>
                </c:pt>
                <c:pt idx="6">
                  <c:v>&gt;036 - 042</c:v>
                </c:pt>
                <c:pt idx="7">
                  <c:v>&gt;042 - 048</c:v>
                </c:pt>
                <c:pt idx="8">
                  <c:v>&gt;048 - 054</c:v>
                </c:pt>
                <c:pt idx="9">
                  <c:v>&gt;054 - 060</c:v>
                </c:pt>
                <c:pt idx="10">
                  <c:v>&gt;060 - 066</c:v>
                </c:pt>
                <c:pt idx="11">
                  <c:v>&gt;066 - 072</c:v>
                </c:pt>
                <c:pt idx="12">
                  <c:v>&gt;072 - 078</c:v>
                </c:pt>
                <c:pt idx="13">
                  <c:v>&gt;078 - 084</c:v>
                </c:pt>
                <c:pt idx="14">
                  <c:v>&gt;084 - 090</c:v>
                </c:pt>
                <c:pt idx="15">
                  <c:v>&gt;090 - 096</c:v>
                </c:pt>
                <c:pt idx="16">
                  <c:v>&gt;096 - 102</c:v>
                </c:pt>
                <c:pt idx="17">
                  <c:v>&gt;102 - 108</c:v>
                </c:pt>
                <c:pt idx="18">
                  <c:v>&gt;108 - 114</c:v>
                </c:pt>
                <c:pt idx="19">
                  <c:v>&gt;114 - 120</c:v>
                </c:pt>
                <c:pt idx="20">
                  <c:v>&gt;120 - 126</c:v>
                </c:pt>
                <c:pt idx="21">
                  <c:v>&gt;126 - 132</c:v>
                </c:pt>
                <c:pt idx="22">
                  <c:v>&gt;132 - 138</c:v>
                </c:pt>
                <c:pt idx="23">
                  <c:v>&gt;138 - 144</c:v>
                </c:pt>
                <c:pt idx="24">
                  <c:v>&gt;144 - 150</c:v>
                </c:pt>
                <c:pt idx="25">
                  <c:v>&gt;150 - 156</c:v>
                </c:pt>
                <c:pt idx="26">
                  <c:v>&gt;156 - 162</c:v>
                </c:pt>
                <c:pt idx="27">
                  <c:v>&gt;162 - 168</c:v>
                </c:pt>
                <c:pt idx="28">
                  <c:v>&gt;168 - 174</c:v>
                </c:pt>
                <c:pt idx="29">
                  <c:v>&gt;174 - 180</c:v>
                </c:pt>
                <c:pt idx="30">
                  <c:v>&gt;180 - 186</c:v>
                </c:pt>
                <c:pt idx="31">
                  <c:v>&gt;186 - 192</c:v>
                </c:pt>
                <c:pt idx="32">
                  <c:v>&gt;192 - 198</c:v>
                </c:pt>
                <c:pt idx="33">
                  <c:v>&gt;198 - 204</c:v>
                </c:pt>
                <c:pt idx="34">
                  <c:v>&gt;204 - 210</c:v>
                </c:pt>
                <c:pt idx="35">
                  <c:v>&gt;210 - 216</c:v>
                </c:pt>
                <c:pt idx="36">
                  <c:v>&gt;216 - 222</c:v>
                </c:pt>
                <c:pt idx="37">
                  <c:v>&gt;222 - 228</c:v>
                </c:pt>
                <c:pt idx="38">
                  <c:v>&gt;228 - 234</c:v>
                </c:pt>
                <c:pt idx="39">
                  <c:v>&gt;234 - 240</c:v>
                </c:pt>
                <c:pt idx="40">
                  <c:v>&gt; 20 Years</c:v>
                </c:pt>
              </c:strCache>
            </c:strRef>
          </c:cat>
          <c:val>
            <c:numRef>
              <c:f>'Bond Trades by Age Data'!$B$6:$B$46</c:f>
              <c:numCache>
                <c:ptCount val="41"/>
                <c:pt idx="0">
                  <c:v>2137919</c:v>
                </c:pt>
                <c:pt idx="1">
                  <c:v>338431</c:v>
                </c:pt>
                <c:pt idx="2">
                  <c:v>196016</c:v>
                </c:pt>
                <c:pt idx="3">
                  <c:v>123350</c:v>
                </c:pt>
                <c:pt idx="4">
                  <c:v>121792</c:v>
                </c:pt>
                <c:pt idx="5">
                  <c:v>136613</c:v>
                </c:pt>
                <c:pt idx="6">
                  <c:v>115221</c:v>
                </c:pt>
                <c:pt idx="7">
                  <c:v>85755</c:v>
                </c:pt>
                <c:pt idx="8">
                  <c:v>119408</c:v>
                </c:pt>
                <c:pt idx="9">
                  <c:v>240030</c:v>
                </c:pt>
                <c:pt idx="10">
                  <c:v>303851</c:v>
                </c:pt>
                <c:pt idx="11">
                  <c:v>256393</c:v>
                </c:pt>
                <c:pt idx="12">
                  <c:v>193846</c:v>
                </c:pt>
                <c:pt idx="13">
                  <c:v>162259</c:v>
                </c:pt>
                <c:pt idx="14">
                  <c:v>131100</c:v>
                </c:pt>
                <c:pt idx="15">
                  <c:v>105819</c:v>
                </c:pt>
                <c:pt idx="16">
                  <c:v>88420</c:v>
                </c:pt>
                <c:pt idx="17">
                  <c:v>94618</c:v>
                </c:pt>
                <c:pt idx="18">
                  <c:v>90151</c:v>
                </c:pt>
                <c:pt idx="19">
                  <c:v>59746</c:v>
                </c:pt>
                <c:pt idx="20">
                  <c:v>25098</c:v>
                </c:pt>
                <c:pt idx="21">
                  <c:v>9747</c:v>
                </c:pt>
                <c:pt idx="22">
                  <c:v>9712</c:v>
                </c:pt>
                <c:pt idx="23">
                  <c:v>16218</c:v>
                </c:pt>
                <c:pt idx="24">
                  <c:v>13594</c:v>
                </c:pt>
                <c:pt idx="25">
                  <c:v>7280</c:v>
                </c:pt>
                <c:pt idx="26">
                  <c:v>2283</c:v>
                </c:pt>
                <c:pt idx="27">
                  <c:v>892</c:v>
                </c:pt>
                <c:pt idx="28">
                  <c:v>722</c:v>
                </c:pt>
                <c:pt idx="29">
                  <c:v>545</c:v>
                </c:pt>
                <c:pt idx="30">
                  <c:v>405</c:v>
                </c:pt>
                <c:pt idx="31">
                  <c:v>372</c:v>
                </c:pt>
                <c:pt idx="32">
                  <c:v>258</c:v>
                </c:pt>
                <c:pt idx="33">
                  <c:v>55</c:v>
                </c:pt>
                <c:pt idx="34">
                  <c:v>43</c:v>
                </c:pt>
                <c:pt idx="35">
                  <c:v>325</c:v>
                </c:pt>
                <c:pt idx="36">
                  <c:v>482</c:v>
                </c:pt>
                <c:pt idx="37">
                  <c:v>496</c:v>
                </c:pt>
                <c:pt idx="38">
                  <c:v>443</c:v>
                </c:pt>
                <c:pt idx="39">
                  <c:v>293</c:v>
                </c:pt>
                <c:pt idx="40">
                  <c:v>2223</c:v>
                </c:pt>
              </c:numCache>
            </c:numRef>
          </c:val>
          <c:smooth val="1"/>
        </c:ser>
        <c:marker val="1"/>
        <c:axId val="54140748"/>
        <c:axId val="17161165"/>
      </c:lineChart>
      <c:lineChart>
        <c:grouping val="standard"/>
        <c:varyColors val="0"/>
        <c:ser>
          <c:idx val="1"/>
          <c:order val="1"/>
          <c:tx>
            <c:strRef>
              <c:f>'Bond Trades by Age Data'!$E$5</c:f>
              <c:strCache>
                <c:ptCount val="1"/>
                <c:pt idx="0">
                  <c:v>Par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'Bond Trades by Age Data'!$A$6:$A$46</c:f>
              <c:strCache>
                <c:ptCount val="41"/>
                <c:pt idx="0">
                  <c:v>000 - 006</c:v>
                </c:pt>
                <c:pt idx="1">
                  <c:v>&gt;006 - 012</c:v>
                </c:pt>
                <c:pt idx="2">
                  <c:v>&gt;012 - 018</c:v>
                </c:pt>
                <c:pt idx="3">
                  <c:v>&gt;018 - 024</c:v>
                </c:pt>
                <c:pt idx="4">
                  <c:v>&gt;024 - 030</c:v>
                </c:pt>
                <c:pt idx="5">
                  <c:v>&gt;030 - 036</c:v>
                </c:pt>
                <c:pt idx="6">
                  <c:v>&gt;036 - 042</c:v>
                </c:pt>
                <c:pt idx="7">
                  <c:v>&gt;042 - 048</c:v>
                </c:pt>
                <c:pt idx="8">
                  <c:v>&gt;048 - 054</c:v>
                </c:pt>
                <c:pt idx="9">
                  <c:v>&gt;054 - 060</c:v>
                </c:pt>
                <c:pt idx="10">
                  <c:v>&gt;060 - 066</c:v>
                </c:pt>
                <c:pt idx="11">
                  <c:v>&gt;066 - 072</c:v>
                </c:pt>
                <c:pt idx="12">
                  <c:v>&gt;072 - 078</c:v>
                </c:pt>
                <c:pt idx="13">
                  <c:v>&gt;078 - 084</c:v>
                </c:pt>
                <c:pt idx="14">
                  <c:v>&gt;084 - 090</c:v>
                </c:pt>
                <c:pt idx="15">
                  <c:v>&gt;090 - 096</c:v>
                </c:pt>
                <c:pt idx="16">
                  <c:v>&gt;096 - 102</c:v>
                </c:pt>
                <c:pt idx="17">
                  <c:v>&gt;102 - 108</c:v>
                </c:pt>
                <c:pt idx="18">
                  <c:v>&gt;108 - 114</c:v>
                </c:pt>
                <c:pt idx="19">
                  <c:v>&gt;114 - 120</c:v>
                </c:pt>
                <c:pt idx="20">
                  <c:v>&gt;120 - 126</c:v>
                </c:pt>
                <c:pt idx="21">
                  <c:v>&gt;126 - 132</c:v>
                </c:pt>
                <c:pt idx="22">
                  <c:v>&gt;132 - 138</c:v>
                </c:pt>
                <c:pt idx="23">
                  <c:v>&gt;138 - 144</c:v>
                </c:pt>
                <c:pt idx="24">
                  <c:v>&gt;144 - 150</c:v>
                </c:pt>
                <c:pt idx="25">
                  <c:v>&gt;150 - 156</c:v>
                </c:pt>
                <c:pt idx="26">
                  <c:v>&gt;156 - 162</c:v>
                </c:pt>
                <c:pt idx="27">
                  <c:v>&gt;162 - 168</c:v>
                </c:pt>
                <c:pt idx="28">
                  <c:v>&gt;168 - 174</c:v>
                </c:pt>
                <c:pt idx="29">
                  <c:v>&gt;174 - 180</c:v>
                </c:pt>
                <c:pt idx="30">
                  <c:v>&gt;180 - 186</c:v>
                </c:pt>
                <c:pt idx="31">
                  <c:v>&gt;186 - 192</c:v>
                </c:pt>
                <c:pt idx="32">
                  <c:v>&gt;192 - 198</c:v>
                </c:pt>
                <c:pt idx="33">
                  <c:v>&gt;198 - 204</c:v>
                </c:pt>
                <c:pt idx="34">
                  <c:v>&gt;204 - 210</c:v>
                </c:pt>
                <c:pt idx="35">
                  <c:v>&gt;210 - 216</c:v>
                </c:pt>
                <c:pt idx="36">
                  <c:v>&gt;216 - 222</c:v>
                </c:pt>
                <c:pt idx="37">
                  <c:v>&gt;222 - 228</c:v>
                </c:pt>
                <c:pt idx="38">
                  <c:v>&gt;228 - 234</c:v>
                </c:pt>
                <c:pt idx="39">
                  <c:v>&gt;234 - 240</c:v>
                </c:pt>
                <c:pt idx="40">
                  <c:v>&gt; 20 Years</c:v>
                </c:pt>
              </c:strCache>
            </c:strRef>
          </c:cat>
          <c:val>
            <c:numRef>
              <c:f>'Bond Trades by Age Data'!$E$6:$E$46</c:f>
              <c:numCache>
                <c:ptCount val="41"/>
                <c:pt idx="0">
                  <c:v>612418060288</c:v>
                </c:pt>
                <c:pt idx="1">
                  <c:v>110196678323</c:v>
                </c:pt>
                <c:pt idx="2">
                  <c:v>61607757953</c:v>
                </c:pt>
                <c:pt idx="3">
                  <c:v>31658332875</c:v>
                </c:pt>
                <c:pt idx="4">
                  <c:v>21684793713</c:v>
                </c:pt>
                <c:pt idx="5">
                  <c:v>21109858735</c:v>
                </c:pt>
                <c:pt idx="6">
                  <c:v>16301481020</c:v>
                </c:pt>
                <c:pt idx="7">
                  <c:v>11875241286</c:v>
                </c:pt>
                <c:pt idx="8">
                  <c:v>12597855078</c:v>
                </c:pt>
                <c:pt idx="9">
                  <c:v>21089672466</c:v>
                </c:pt>
                <c:pt idx="10">
                  <c:v>27205310260</c:v>
                </c:pt>
                <c:pt idx="11">
                  <c:v>25098355530</c:v>
                </c:pt>
                <c:pt idx="12">
                  <c:v>20413224498</c:v>
                </c:pt>
                <c:pt idx="13">
                  <c:v>18550077197</c:v>
                </c:pt>
                <c:pt idx="14">
                  <c:v>16025383110</c:v>
                </c:pt>
                <c:pt idx="15">
                  <c:v>11329712691</c:v>
                </c:pt>
                <c:pt idx="16">
                  <c:v>8935079360</c:v>
                </c:pt>
                <c:pt idx="17">
                  <c:v>8171328487</c:v>
                </c:pt>
                <c:pt idx="18">
                  <c:v>7343902580</c:v>
                </c:pt>
                <c:pt idx="19">
                  <c:v>5282751079</c:v>
                </c:pt>
                <c:pt idx="20">
                  <c:v>1632105524</c:v>
                </c:pt>
                <c:pt idx="21">
                  <c:v>582238092</c:v>
                </c:pt>
                <c:pt idx="22">
                  <c:v>492668075</c:v>
                </c:pt>
                <c:pt idx="23">
                  <c:v>1134778246</c:v>
                </c:pt>
                <c:pt idx="24">
                  <c:v>864072300</c:v>
                </c:pt>
                <c:pt idx="25">
                  <c:v>535124326</c:v>
                </c:pt>
                <c:pt idx="26">
                  <c:v>152679914</c:v>
                </c:pt>
                <c:pt idx="27">
                  <c:v>48616644</c:v>
                </c:pt>
                <c:pt idx="28">
                  <c:v>41770000</c:v>
                </c:pt>
                <c:pt idx="29">
                  <c:v>36820000</c:v>
                </c:pt>
                <c:pt idx="30">
                  <c:v>18369000</c:v>
                </c:pt>
                <c:pt idx="31">
                  <c:v>14690000</c:v>
                </c:pt>
                <c:pt idx="32">
                  <c:v>6450000</c:v>
                </c:pt>
                <c:pt idx="33">
                  <c:v>1488332</c:v>
                </c:pt>
                <c:pt idx="34">
                  <c:v>730000</c:v>
                </c:pt>
                <c:pt idx="35">
                  <c:v>7895000</c:v>
                </c:pt>
                <c:pt idx="36">
                  <c:v>13380000</c:v>
                </c:pt>
                <c:pt idx="37">
                  <c:v>19752000</c:v>
                </c:pt>
                <c:pt idx="38">
                  <c:v>16990000</c:v>
                </c:pt>
                <c:pt idx="39">
                  <c:v>15000000</c:v>
                </c:pt>
                <c:pt idx="40">
                  <c:v>91793000</c:v>
                </c:pt>
              </c:numCache>
            </c:numRef>
          </c:val>
          <c:smooth val="1"/>
        </c:ser>
        <c:marker val="1"/>
        <c:axId val="54020270"/>
        <c:axId val="5474799"/>
      </c:lineChart>
      <c:catAx>
        <c:axId val="54140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Months After Sale Date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161165"/>
        <c:crosses val="autoZero"/>
        <c:auto val="1"/>
        <c:lblOffset val="100"/>
        <c:noMultiLvlLbl val="0"/>
      </c:catAx>
      <c:valAx>
        <c:axId val="17161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Trades and Par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40748"/>
        <c:crossesAt val="1"/>
        <c:crossBetween val="between"/>
        <c:dispUnits/>
      </c:valAx>
      <c:catAx>
        <c:axId val="54020270"/>
        <c:scaling>
          <c:orientation val="minMax"/>
        </c:scaling>
        <c:axPos val="b"/>
        <c:delete val="1"/>
        <c:majorTickMark val="in"/>
        <c:minorTickMark val="none"/>
        <c:tickLblPos val="nextTo"/>
        <c:crossAx val="5474799"/>
        <c:crosses val="autoZero"/>
        <c:auto val="1"/>
        <c:lblOffset val="100"/>
        <c:noMultiLvlLbl val="0"/>
      </c:catAx>
      <c:valAx>
        <c:axId val="5474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202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6225"/>
          <c:w val="0.274"/>
          <c:h val="0.03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16</xdr:col>
      <xdr:colOff>523875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542925" y="962025"/>
        <a:ext cx="85153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0.94075</cdr:y>
    </cdr:from>
    <cdr:to>
      <cdr:x>0.97975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5524500"/>
          <a:ext cx="58197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Six month intervals for each year based on 182 days in first six months of year and 183 days in the second six months of the year.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476250"/>
        <a:ext cx="8534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</xdr:row>
      <xdr:rowOff>0</xdr:rowOff>
    </xdr:from>
    <xdr:to>
      <xdr:col>7</xdr:col>
      <xdr:colOff>628650</xdr:colOff>
      <xdr:row>51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8096250"/>
          <a:ext cx="59531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Six month intervals for each year based on 182 days in first six months of year and 183 days in the second six months of the year.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12</xdr:col>
      <xdr:colOff>495300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7625" y="819150"/>
        <a:ext cx="68484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0</xdr:rowOff>
    </xdr:from>
    <xdr:to>
      <xdr:col>12</xdr:col>
      <xdr:colOff>495300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38100" y="3714750"/>
        <a:ext cx="68580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47625</xdr:rowOff>
    </xdr:from>
    <xdr:to>
      <xdr:col>7</xdr:col>
      <xdr:colOff>476250</xdr:colOff>
      <xdr:row>41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6677025"/>
          <a:ext cx="413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Note:  Small trades are those trades with $100,000 or less in par value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85725</xdr:rowOff>
    </xdr:from>
    <xdr:to>
      <xdr:col>4</xdr:col>
      <xdr:colOff>257175</xdr:colOff>
      <xdr:row>10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666875"/>
          <a:ext cx="2924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Note:  Small trades are those trades with $100,000 or less in par value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0.1685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19725"/>
          <a:ext cx="14382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Average Par:  $201,331
Median Par:  $25,000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16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0" y="962025"/>
        <a:ext cx="85344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10</xdr:col>
      <xdr:colOff>428625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0" y="666750"/>
        <a:ext cx="5762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438150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0" y="3390900"/>
        <a:ext cx="5772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76200</xdr:rowOff>
    </xdr:from>
    <xdr:to>
      <xdr:col>9</xdr:col>
      <xdr:colOff>285750</xdr:colOff>
      <xdr:row>38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6219825"/>
          <a:ext cx="505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Rating based the highest rating among S&amp;P, Moody's, Fitch and Duff &amp; Phelps as of June 1999.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76200</xdr:rowOff>
    </xdr:from>
    <xdr:to>
      <xdr:col>5</xdr:col>
      <xdr:colOff>504825</xdr:colOff>
      <xdr:row>16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562225"/>
          <a:ext cx="40100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Rating based the highest rating among S&amp;P, Moody's, Fitch and Duff &amp; Phelps as of June 1999.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161925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0" y="638175"/>
        <a:ext cx="7096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36</xdr:row>
      <xdr:rowOff>9525</xdr:rowOff>
    </xdr:from>
    <xdr:to>
      <xdr:col>7</xdr:col>
      <xdr:colOff>219075</xdr:colOff>
      <xdr:row>38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5991225"/>
          <a:ext cx="38671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Note:  New issue trades are trades where the difference between the trade date and the sale date is less than or equal to 4 weeks (28 days).</a:t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13</xdr:col>
      <xdr:colOff>171450</xdr:colOff>
      <xdr:row>35</xdr:row>
      <xdr:rowOff>104775</xdr:rowOff>
    </xdr:to>
    <xdr:graphicFrame>
      <xdr:nvGraphicFramePr>
        <xdr:cNvPr id="3" name="Chart 3"/>
        <xdr:cNvGraphicFramePr/>
      </xdr:nvGraphicFramePr>
      <xdr:xfrm>
        <a:off x="0" y="3305175"/>
        <a:ext cx="71056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152400</xdr:rowOff>
    </xdr:from>
    <xdr:to>
      <xdr:col>4</xdr:col>
      <xdr:colOff>314325</xdr:colOff>
      <xdr:row>11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1609725"/>
          <a:ext cx="3571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Note:  New issue trades are trades where the difference between the trade date and the sale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5"/>
  <sheetViews>
    <sheetView workbookViewId="0" topLeftCell="A11">
      <selection activeCell="B4" sqref="B4:Q37"/>
    </sheetView>
  </sheetViews>
  <sheetFormatPr defaultColWidth="9.33203125" defaultRowHeight="12.75"/>
  <sheetData>
    <row r="4" spans="2:17" ht="18.75">
      <c r="B4" s="29" t="s">
        <v>112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ht="18.75">
      <c r="B5" s="29" t="s">
        <v>113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</sheetData>
  <mergeCells count="2">
    <mergeCell ref="B4:Q4"/>
    <mergeCell ref="B5:Q5"/>
  </mergeCells>
  <printOptions/>
  <pageMargins left="0.75" right="0.75" top="1" bottom="1" header="0.5" footer="0.5"/>
  <pageSetup fitToHeight="1" fitToWidth="1" horizontalDpi="200" verticalDpi="2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2" sqref="A2:E2"/>
    </sheetView>
  </sheetViews>
  <sheetFormatPr defaultColWidth="9.33203125" defaultRowHeight="12.75"/>
  <cols>
    <col min="1" max="1" width="17.16015625" style="1" bestFit="1" customWidth="1"/>
    <col min="2" max="2" width="11.33203125" style="8" customWidth="1"/>
    <col min="3" max="3" width="8.5" style="15" customWidth="1"/>
    <col min="4" max="4" width="22.33203125" style="26" customWidth="1"/>
    <col min="5" max="5" width="9.33203125" style="15" customWidth="1"/>
    <col min="6" max="7" width="9.33203125" style="1" customWidth="1"/>
    <col min="8" max="8" width="19.16015625" style="1" customWidth="1"/>
    <col min="9" max="16384" width="9.33203125" style="1" customWidth="1"/>
  </cols>
  <sheetData>
    <row r="1" spans="1:5" ht="12.75">
      <c r="A1" s="30" t="s">
        <v>119</v>
      </c>
      <c r="B1" s="30"/>
      <c r="C1" s="30"/>
      <c r="D1" s="30"/>
      <c r="E1" s="30"/>
    </row>
    <row r="2" spans="1:5" ht="12.75">
      <c r="A2" s="30" t="s">
        <v>111</v>
      </c>
      <c r="B2" s="30"/>
      <c r="C2" s="30"/>
      <c r="D2" s="30"/>
      <c r="E2" s="30"/>
    </row>
    <row r="4" spans="1:5" ht="25.5">
      <c r="A4" s="24" t="s">
        <v>7</v>
      </c>
      <c r="B4" s="4" t="s">
        <v>4</v>
      </c>
      <c r="C4" s="4" t="s">
        <v>6</v>
      </c>
      <c r="D4" s="25" t="s">
        <v>5</v>
      </c>
      <c r="E4" s="4" t="s">
        <v>6</v>
      </c>
    </row>
    <row r="5" spans="1:5" ht="12.75">
      <c r="A5" s="1" t="s">
        <v>66</v>
      </c>
      <c r="B5" s="8">
        <v>1469423</v>
      </c>
      <c r="C5" s="9">
        <f>B5/B$8</f>
        <v>0.2830045467992136</v>
      </c>
      <c r="D5" s="26">
        <v>439574948175</v>
      </c>
      <c r="E5" s="9">
        <f>D5/D$8</f>
        <v>0.4090506605725888</v>
      </c>
    </row>
    <row r="6" spans="1:5" ht="12.75">
      <c r="A6" s="1" t="s">
        <v>67</v>
      </c>
      <c r="B6" s="8">
        <v>3722801</v>
      </c>
      <c r="C6" s="9">
        <f>B6/B$8</f>
        <v>0.7169954532007864</v>
      </c>
      <c r="D6" s="26">
        <v>635047318807</v>
      </c>
      <c r="E6" s="9">
        <f>D6/D$8</f>
        <v>0.5909493394274112</v>
      </c>
    </row>
    <row r="8" spans="1:5" ht="12.75">
      <c r="A8" s="11" t="s">
        <v>3</v>
      </c>
      <c r="B8" s="12">
        <v>5192224</v>
      </c>
      <c r="C8" s="27">
        <f>SUM(C5:C6)</f>
        <v>1</v>
      </c>
      <c r="D8" s="28">
        <v>1074622266982</v>
      </c>
      <c r="E8" s="27">
        <f>SUM(E5:E6)</f>
        <v>1</v>
      </c>
    </row>
    <row r="14" ht="12.75">
      <c r="H14" s="26"/>
    </row>
    <row r="15" ht="12.75">
      <c r="H15" s="26"/>
    </row>
    <row r="16" ht="12.75">
      <c r="H16" s="26"/>
    </row>
    <row r="17" ht="12.75">
      <c r="H17" s="26"/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&amp;N&amp;R1/12/2000
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"/>
  <sheetViews>
    <sheetView workbookViewId="0" topLeftCell="A1">
      <selection activeCell="A1" sqref="A1:P39"/>
    </sheetView>
  </sheetViews>
  <sheetFormatPr defaultColWidth="9.33203125" defaultRowHeight="12.75"/>
  <sheetData>
    <row r="1" spans="1:16" ht="18.75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.75">
      <c r="A2" s="29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</sheetData>
  <mergeCells count="2">
    <mergeCell ref="A1:P1"/>
    <mergeCell ref="A2:P2"/>
  </mergeCells>
  <printOptions/>
  <pageMargins left="0.75" right="0.75" top="1" bottom="1" header="0.5" footer="0.5"/>
  <pageSetup fitToHeight="1" fitToWidth="1" horizontalDpi="200" verticalDpi="2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pane ySplit="5" topLeftCell="BM6" activePane="bottomLeft" state="frozen"/>
      <selection pane="topLeft" activeCell="A1" sqref="A1"/>
      <selection pane="bottomLeft" activeCell="G1" sqref="G1"/>
    </sheetView>
  </sheetViews>
  <sheetFormatPr defaultColWidth="9.33203125" defaultRowHeight="12.75"/>
  <cols>
    <col min="1" max="1" width="20" style="1" bestFit="1" customWidth="1"/>
    <col min="2" max="2" width="11" style="2" bestFit="1" customWidth="1"/>
    <col min="3" max="3" width="9.5" style="15" customWidth="1"/>
    <col min="4" max="4" width="12" style="15" customWidth="1"/>
    <col min="5" max="5" width="20.16015625" style="19" bestFit="1" customWidth="1"/>
    <col min="6" max="6" width="9.5" style="15" customWidth="1"/>
    <col min="7" max="7" width="12" style="15" customWidth="1"/>
    <col min="8" max="8" width="13.33203125" style="19" bestFit="1" customWidth="1"/>
    <col min="9" max="16384" width="9.33203125" style="1" customWidth="1"/>
  </cols>
  <sheetData>
    <row r="2" spans="1:8" ht="12.75">
      <c r="A2" s="30" t="s">
        <v>110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111</v>
      </c>
      <c r="B3" s="30"/>
      <c r="C3" s="30"/>
      <c r="D3" s="30"/>
      <c r="E3" s="30"/>
      <c r="F3" s="30"/>
      <c r="G3" s="30"/>
      <c r="H3" s="30"/>
    </row>
    <row r="5" spans="1:8" ht="25.5">
      <c r="A5" s="23" t="s">
        <v>68</v>
      </c>
      <c r="B5" s="16" t="s">
        <v>4</v>
      </c>
      <c r="C5" s="5" t="s">
        <v>6</v>
      </c>
      <c r="D5" s="5" t="s">
        <v>11</v>
      </c>
      <c r="E5" s="18" t="s">
        <v>5</v>
      </c>
      <c r="F5" s="5" t="s">
        <v>6</v>
      </c>
      <c r="G5" s="5" t="s">
        <v>11</v>
      </c>
      <c r="H5" s="18" t="s">
        <v>58</v>
      </c>
    </row>
    <row r="6" spans="1:8" ht="12.75">
      <c r="A6" s="1" t="s">
        <v>69</v>
      </c>
      <c r="B6" s="2">
        <v>2137919</v>
      </c>
      <c r="C6" s="9">
        <f aca="true" t="shared" si="0" ref="C6:C46">B6/B$48</f>
        <v>0.41175399982743427</v>
      </c>
      <c r="D6" s="9">
        <f>SUM($B$6:B6)/SUM($B$6:$B$46)</f>
        <v>0.41175399982743427</v>
      </c>
      <c r="E6" s="19">
        <v>612418060288</v>
      </c>
      <c r="F6" s="9">
        <f aca="true" t="shared" si="1" ref="F6:F46">E6/E$48</f>
        <v>0.5698914670807376</v>
      </c>
      <c r="G6" s="9">
        <f>SUM($E$6:E6)/SUM($E$6:$E$46)</f>
        <v>0.5698914670807376</v>
      </c>
      <c r="H6" s="19">
        <v>286455.22</v>
      </c>
    </row>
    <row r="7" spans="1:8" ht="12.75">
      <c r="A7" s="1" t="s">
        <v>70</v>
      </c>
      <c r="B7" s="2">
        <v>338431</v>
      </c>
      <c r="C7" s="9">
        <f t="shared" si="0"/>
        <v>0.06518035431445177</v>
      </c>
      <c r="D7" s="9">
        <f>SUM($B$6:B7)/SUM($B$6:$B$46)</f>
        <v>0.476934354141886</v>
      </c>
      <c r="E7" s="19">
        <v>110196678323</v>
      </c>
      <c r="F7" s="9">
        <f t="shared" si="1"/>
        <v>0.10254457003992623</v>
      </c>
      <c r="G7" s="9">
        <f>SUM($E$6:E7)/SUM($E$6:$E$46)</f>
        <v>0.6724360371206638</v>
      </c>
      <c r="H7" s="19">
        <v>325610.47</v>
      </c>
    </row>
    <row r="8" spans="1:8" ht="12.75">
      <c r="A8" s="1" t="s">
        <v>71</v>
      </c>
      <c r="B8" s="2">
        <v>196016</v>
      </c>
      <c r="C8" s="9">
        <f t="shared" si="0"/>
        <v>0.03775183813333169</v>
      </c>
      <c r="D8" s="9">
        <f>SUM($B$6:B8)/SUM($B$6:$B$46)</f>
        <v>0.5146861922752177</v>
      </c>
      <c r="E8" s="19">
        <v>61607757953</v>
      </c>
      <c r="F8" s="9">
        <f t="shared" si="1"/>
        <v>0.05732968676148969</v>
      </c>
      <c r="G8" s="9">
        <f>SUM($E$6:E8)/SUM($E$6:$E$46)</f>
        <v>0.7297657238821534</v>
      </c>
      <c r="H8" s="19">
        <v>314299.64</v>
      </c>
    </row>
    <row r="9" spans="1:8" ht="12.75">
      <c r="A9" s="1" t="s">
        <v>72</v>
      </c>
      <c r="B9" s="2">
        <v>123350</v>
      </c>
      <c r="C9" s="9">
        <f t="shared" si="0"/>
        <v>0.023756679218770223</v>
      </c>
      <c r="D9" s="9">
        <f>SUM($B$6:B9)/SUM($B$6:$B$46)</f>
        <v>0.538442871493988</v>
      </c>
      <c r="E9" s="19">
        <v>31658332875</v>
      </c>
      <c r="F9" s="9">
        <f t="shared" si="1"/>
        <v>0.02945996360554688</v>
      </c>
      <c r="G9" s="9">
        <f>SUM($E$6:E9)/SUM($E$6:$E$46)</f>
        <v>0.7592256874877004</v>
      </c>
      <c r="H9" s="19">
        <v>256654.5</v>
      </c>
    </row>
    <row r="10" spans="1:8" ht="12.75">
      <c r="A10" s="1" t="s">
        <v>73</v>
      </c>
      <c r="B10" s="2">
        <v>121792</v>
      </c>
      <c r="C10" s="9">
        <f t="shared" si="0"/>
        <v>0.023456615122922277</v>
      </c>
      <c r="D10" s="9">
        <f>SUM($B$6:B10)/SUM($B$6:$B$46)</f>
        <v>0.5618994866169102</v>
      </c>
      <c r="E10" s="19">
        <v>21684793713</v>
      </c>
      <c r="F10" s="9">
        <f t="shared" si="1"/>
        <v>0.020178991613397514</v>
      </c>
      <c r="G10" s="9">
        <f>SUM($E$6:E10)/SUM($E$6:$E$46)</f>
        <v>0.7794046791010978</v>
      </c>
      <c r="H10" s="19">
        <v>178047.77</v>
      </c>
    </row>
    <row r="11" spans="1:8" ht="12.75">
      <c r="A11" s="1" t="s">
        <v>74</v>
      </c>
      <c r="B11" s="2">
        <v>136613</v>
      </c>
      <c r="C11" s="9">
        <f t="shared" si="0"/>
        <v>0.026311075947416752</v>
      </c>
      <c r="D11" s="9">
        <f>SUM($B$6:B11)/SUM($B$6:$B$46)</f>
        <v>0.5882105625643269</v>
      </c>
      <c r="E11" s="19">
        <v>21109858735</v>
      </c>
      <c r="F11" s="9">
        <f t="shared" si="1"/>
        <v>0.01964398038604349</v>
      </c>
      <c r="G11" s="9">
        <f>SUM($E$6:E11)/SUM($E$6:$E$46)</f>
        <v>0.7990486594871413</v>
      </c>
      <c r="H11" s="19">
        <v>154523.06</v>
      </c>
    </row>
    <row r="12" spans="1:8" ht="12.75">
      <c r="A12" s="1" t="s">
        <v>75</v>
      </c>
      <c r="B12" s="2">
        <v>115221</v>
      </c>
      <c r="C12" s="9">
        <f t="shared" si="0"/>
        <v>0.02219106879826448</v>
      </c>
      <c r="D12" s="9">
        <f>SUM($B$6:B12)/SUM($B$6:$B$46)</f>
        <v>0.6104016313625914</v>
      </c>
      <c r="E12" s="19">
        <v>16301481020</v>
      </c>
      <c r="F12" s="9">
        <f t="shared" si="1"/>
        <v>0.015169498642329035</v>
      </c>
      <c r="G12" s="9">
        <f>SUM($E$6:E12)/SUM($E$6:$E$46)</f>
        <v>0.8142181581294704</v>
      </c>
      <c r="H12" s="19">
        <v>141480.12</v>
      </c>
    </row>
    <row r="13" spans="1:8" ht="12.75">
      <c r="A13" s="1" t="s">
        <v>76</v>
      </c>
      <c r="B13" s="2">
        <v>85755</v>
      </c>
      <c r="C13" s="9">
        <f t="shared" si="0"/>
        <v>0.016516043991938713</v>
      </c>
      <c r="D13" s="9">
        <f>SUM($B$6:B13)/SUM($B$6:$B$46)</f>
        <v>0.6269176753545301</v>
      </c>
      <c r="E13" s="19">
        <v>11875241286</v>
      </c>
      <c r="F13" s="9">
        <f t="shared" si="1"/>
        <v>0.011050619041564036</v>
      </c>
      <c r="G13" s="9">
        <f>SUM($E$6:E13)/SUM($E$6:$E$46)</f>
        <v>0.8252687771710344</v>
      </c>
      <c r="H13" s="19">
        <v>138478.7</v>
      </c>
    </row>
    <row r="14" spans="1:8" ht="12.75">
      <c r="A14" s="1" t="s">
        <v>77</v>
      </c>
      <c r="B14" s="2">
        <v>119408</v>
      </c>
      <c r="C14" s="9">
        <f t="shared" si="0"/>
        <v>0.022997466981393714</v>
      </c>
      <c r="D14" s="9">
        <f>SUM($B$6:B14)/SUM($B$6:$B$46)</f>
        <v>0.6499151423359238</v>
      </c>
      <c r="E14" s="19">
        <v>12597855078</v>
      </c>
      <c r="F14" s="9">
        <f t="shared" si="1"/>
        <v>0.011723054197806804</v>
      </c>
      <c r="G14" s="9">
        <f>SUM($E$6:E14)/SUM($E$6:$E$46)</f>
        <v>0.8369918313688413</v>
      </c>
      <c r="H14" s="19">
        <v>105502.61</v>
      </c>
    </row>
    <row r="15" spans="1:8" ht="12.75">
      <c r="A15" s="1" t="s">
        <v>78</v>
      </c>
      <c r="B15" s="2">
        <v>240030</v>
      </c>
      <c r="C15" s="9">
        <f t="shared" si="0"/>
        <v>0.04622874513888461</v>
      </c>
      <c r="D15" s="9">
        <f>SUM($B$6:B15)/SUM($B$6:$B$46)</f>
        <v>0.6961438874748085</v>
      </c>
      <c r="E15" s="19">
        <v>21089672466</v>
      </c>
      <c r="F15" s="9">
        <f t="shared" si="1"/>
        <v>0.019625195860894305</v>
      </c>
      <c r="G15" s="9">
        <f>SUM($E$6:E15)/SUM($E$6:$E$46)</f>
        <v>0.8566170272297355</v>
      </c>
      <c r="H15" s="19">
        <v>87862.65</v>
      </c>
    </row>
    <row r="16" spans="1:8" ht="12.75">
      <c r="A16" s="1" t="s">
        <v>79</v>
      </c>
      <c r="B16" s="2">
        <v>303851</v>
      </c>
      <c r="C16" s="9">
        <f t="shared" si="0"/>
        <v>0.058520395113924206</v>
      </c>
      <c r="D16" s="9">
        <f>SUM($B$6:B16)/SUM($B$6:$B$46)</f>
        <v>0.7546642825887326</v>
      </c>
      <c r="E16" s="19">
        <v>27205310260</v>
      </c>
      <c r="F16" s="9">
        <f t="shared" si="1"/>
        <v>0.02531616093941937</v>
      </c>
      <c r="G16" s="9">
        <f>SUM($E$6:E16)/SUM($E$6:$E$46)</f>
        <v>0.8819331881691549</v>
      </c>
      <c r="H16" s="19">
        <v>89535.04</v>
      </c>
    </row>
    <row r="17" spans="1:8" ht="12.75">
      <c r="A17" s="1" t="s">
        <v>80</v>
      </c>
      <c r="B17" s="2">
        <v>256393</v>
      </c>
      <c r="C17" s="9">
        <f t="shared" si="0"/>
        <v>0.04938018852807583</v>
      </c>
      <c r="D17" s="9">
        <f>SUM($B$6:B17)/SUM($B$6:$B$46)</f>
        <v>0.8040444711168085</v>
      </c>
      <c r="E17" s="19">
        <v>25098355530</v>
      </c>
      <c r="F17" s="9">
        <f t="shared" si="1"/>
        <v>0.023355514119846914</v>
      </c>
      <c r="G17" s="9">
        <f>SUM($E$6:E17)/SUM($E$6:$E$46)</f>
        <v>0.9052887022890018</v>
      </c>
      <c r="H17" s="19">
        <v>97890.17</v>
      </c>
    </row>
    <row r="18" spans="1:8" ht="12.75">
      <c r="A18" s="1" t="s">
        <v>81</v>
      </c>
      <c r="B18" s="2">
        <v>193846</v>
      </c>
      <c r="C18" s="9">
        <f t="shared" si="0"/>
        <v>0.037333905470950404</v>
      </c>
      <c r="D18" s="9">
        <f>SUM($B$6:B18)/SUM($B$6:$B$46)</f>
        <v>0.8413783765877589</v>
      </c>
      <c r="E18" s="19">
        <v>20413224498</v>
      </c>
      <c r="F18" s="9">
        <f t="shared" si="1"/>
        <v>0.01899572075249202</v>
      </c>
      <c r="G18" s="9">
        <f>SUM($E$6:E18)/SUM($E$6:$E$46)</f>
        <v>0.9242844230414938</v>
      </c>
      <c r="H18" s="19">
        <v>105306.4</v>
      </c>
    </row>
    <row r="19" spans="1:8" ht="12.75">
      <c r="A19" s="1" t="s">
        <v>82</v>
      </c>
      <c r="B19" s="2">
        <v>162259</v>
      </c>
      <c r="C19" s="9">
        <f t="shared" si="0"/>
        <v>0.0312503851913939</v>
      </c>
      <c r="D19" s="9">
        <f>SUM($B$6:B19)/SUM($B$6:$B$46)</f>
        <v>0.8726287617791528</v>
      </c>
      <c r="E19" s="19">
        <v>18550077197</v>
      </c>
      <c r="F19" s="9">
        <f t="shared" si="1"/>
        <v>0.017261951261345596</v>
      </c>
      <c r="G19" s="9">
        <f>SUM($E$6:E19)/SUM($E$6:$E$46)</f>
        <v>0.9415463743028394</v>
      </c>
      <c r="H19" s="19">
        <v>114323.87</v>
      </c>
    </row>
    <row r="20" spans="1:8" ht="12.75">
      <c r="A20" s="1" t="s">
        <v>83</v>
      </c>
      <c r="B20" s="2">
        <v>131100</v>
      </c>
      <c r="C20" s="9">
        <f t="shared" si="0"/>
        <v>0.02524929587013195</v>
      </c>
      <c r="D20" s="9">
        <f>SUM($B$6:B20)/SUM($B$6:$B$46)</f>
        <v>0.8978780576492847</v>
      </c>
      <c r="E20" s="19">
        <v>16025383110</v>
      </c>
      <c r="F20" s="9">
        <f t="shared" si="1"/>
        <v>0.01491257309883048</v>
      </c>
      <c r="G20" s="9">
        <f>SUM($E$6:E20)/SUM($E$6:$E$46)</f>
        <v>0.9564589474016699</v>
      </c>
      <c r="H20" s="19">
        <v>122237.86</v>
      </c>
    </row>
    <row r="21" spans="1:8" ht="12.75">
      <c r="A21" s="1" t="s">
        <v>84</v>
      </c>
      <c r="B21" s="2">
        <v>105819</v>
      </c>
      <c r="C21" s="9">
        <f t="shared" si="0"/>
        <v>0.020380284055541518</v>
      </c>
      <c r="D21" s="9">
        <f>SUM($B$6:B21)/SUM($B$6:$B$46)</f>
        <v>0.9182583417048263</v>
      </c>
      <c r="E21" s="19">
        <v>11329712691</v>
      </c>
      <c r="F21" s="9">
        <f t="shared" si="1"/>
        <v>0.010542972204380885</v>
      </c>
      <c r="G21" s="9">
        <f>SUM($E$6:E21)/SUM($E$6:$E$46)</f>
        <v>0.9670019196060508</v>
      </c>
      <c r="H21" s="19">
        <v>107066.9</v>
      </c>
    </row>
    <row r="22" spans="1:8" ht="12.75">
      <c r="A22" s="1" t="s">
        <v>85</v>
      </c>
      <c r="B22" s="2">
        <v>88420</v>
      </c>
      <c r="C22" s="9">
        <f t="shared" si="0"/>
        <v>0.017029311524310198</v>
      </c>
      <c r="D22" s="9">
        <f>SUM($B$6:B22)/SUM($B$6:$B$46)</f>
        <v>0.9352876532291365</v>
      </c>
      <c r="E22" s="19">
        <v>8935079360</v>
      </c>
      <c r="F22" s="9">
        <f t="shared" si="1"/>
        <v>0.00831462331884629</v>
      </c>
      <c r="G22" s="9">
        <f>SUM($E$6:E22)/SUM($E$6:$E$46)</f>
        <v>0.9753165429248971</v>
      </c>
      <c r="H22" s="19">
        <v>101052.7</v>
      </c>
    </row>
    <row r="23" spans="1:8" ht="12.75">
      <c r="A23" s="1" t="s">
        <v>86</v>
      </c>
      <c r="B23" s="2">
        <v>94618</v>
      </c>
      <c r="C23" s="9">
        <f t="shared" si="0"/>
        <v>0.018223019654005683</v>
      </c>
      <c r="D23" s="9">
        <f>SUM($B$6:B23)/SUM($B$6:$B$46)</f>
        <v>0.9535106728831422</v>
      </c>
      <c r="E23" s="19">
        <v>8171328487</v>
      </c>
      <c r="F23" s="9">
        <f t="shared" si="1"/>
        <v>0.007603907659524489</v>
      </c>
      <c r="G23" s="9">
        <f>SUM($E$6:E23)/SUM($E$6:$E$46)</f>
        <v>0.9829204505844216</v>
      </c>
      <c r="H23" s="19">
        <v>86361.25</v>
      </c>
    </row>
    <row r="24" spans="1:8" ht="12.75">
      <c r="A24" s="1" t="s">
        <v>87</v>
      </c>
      <c r="B24" s="2">
        <v>90151</v>
      </c>
      <c r="C24" s="9">
        <f t="shared" si="0"/>
        <v>0.017362694675730476</v>
      </c>
      <c r="D24" s="9">
        <f>SUM($B$6:B24)/SUM($B$6:$B$46)</f>
        <v>0.9708733675588727</v>
      </c>
      <c r="E24" s="19">
        <v>7343902580</v>
      </c>
      <c r="F24" s="9">
        <f t="shared" si="1"/>
        <v>0.0068339385899985365</v>
      </c>
      <c r="G24" s="9">
        <f>SUM($E$6:E24)/SUM($E$6:$E$46)</f>
        <v>0.98975438917442</v>
      </c>
      <c r="H24" s="19">
        <v>81462.24</v>
      </c>
    </row>
    <row r="25" spans="1:8" ht="12.75">
      <c r="A25" s="1" t="s">
        <v>88</v>
      </c>
      <c r="B25" s="2">
        <v>59746</v>
      </c>
      <c r="C25" s="9">
        <f t="shared" si="0"/>
        <v>0.011506822509968753</v>
      </c>
      <c r="D25" s="9">
        <f>SUM($B$6:B25)/SUM($B$6:$B$46)</f>
        <v>0.9823801900688414</v>
      </c>
      <c r="E25" s="19">
        <v>5282751079</v>
      </c>
      <c r="F25" s="9">
        <f t="shared" si="1"/>
        <v>0.004915914402030985</v>
      </c>
      <c r="G25" s="9">
        <f>SUM($E$6:E25)/SUM($E$6:$E$46)</f>
        <v>0.994670303576451</v>
      </c>
      <c r="H25" s="19">
        <v>88420.16</v>
      </c>
    </row>
    <row r="26" spans="1:8" ht="12.75">
      <c r="A26" s="1" t="s">
        <v>89</v>
      </c>
      <c r="B26" s="2">
        <v>25098</v>
      </c>
      <c r="C26" s="9">
        <f t="shared" si="0"/>
        <v>0.004833766802048602</v>
      </c>
      <c r="D26" s="9">
        <f>SUM($B$6:B26)/SUM($B$6:$B$46)</f>
        <v>0.98721395687089</v>
      </c>
      <c r="E26" s="19">
        <v>1632105524</v>
      </c>
      <c r="F26" s="9">
        <f t="shared" si="1"/>
        <v>0.0015187713619443713</v>
      </c>
      <c r="G26" s="9">
        <f>SUM($E$6:E26)/SUM($E$6:$E$46)</f>
        <v>0.9961890749383955</v>
      </c>
      <c r="H26" s="19">
        <v>65029.31</v>
      </c>
    </row>
    <row r="27" spans="1:8" ht="12.75">
      <c r="A27" s="1" t="s">
        <v>90</v>
      </c>
      <c r="B27" s="2">
        <v>9747</v>
      </c>
      <c r="C27" s="9">
        <f t="shared" si="0"/>
        <v>0.0018772302581706798</v>
      </c>
      <c r="D27" s="9">
        <f>SUM($B$6:B27)/SUM($B$6:$B$46)</f>
        <v>0.9890911871290606</v>
      </c>
      <c r="E27" s="19">
        <v>582238092</v>
      </c>
      <c r="F27" s="9">
        <f t="shared" si="1"/>
        <v>0.0005418072097418698</v>
      </c>
      <c r="G27" s="9">
        <f>SUM($E$6:E27)/SUM($E$6:$E$46)</f>
        <v>0.9967308821481373</v>
      </c>
      <c r="H27" s="19">
        <v>59735.11</v>
      </c>
    </row>
    <row r="28" spans="1:8" ht="12.75">
      <c r="A28" s="1" t="s">
        <v>91</v>
      </c>
      <c r="B28" s="2">
        <v>9712</v>
      </c>
      <c r="C28" s="9">
        <f t="shared" si="0"/>
        <v>0.0018704894087774333</v>
      </c>
      <c r="D28" s="9">
        <f>SUM($B$6:B28)/SUM($B$6:$B$46)</f>
        <v>0.9909616765378382</v>
      </c>
      <c r="E28" s="19">
        <v>492668075</v>
      </c>
      <c r="F28" s="9">
        <f t="shared" si="1"/>
        <v>0.0004584569761276426</v>
      </c>
      <c r="G28" s="9">
        <f>SUM($E$6:E28)/SUM($E$6:$E$46)</f>
        <v>0.997189339124265</v>
      </c>
      <c r="H28" s="19">
        <v>50727.77</v>
      </c>
    </row>
    <row r="29" spans="1:8" ht="12.75">
      <c r="A29" s="1" t="s">
        <v>92</v>
      </c>
      <c r="B29" s="2">
        <v>16218</v>
      </c>
      <c r="C29" s="9">
        <f t="shared" si="0"/>
        <v>0.0031235170131334858</v>
      </c>
      <c r="D29" s="9">
        <f>SUM($B$6:B29)/SUM($B$6:$B$46)</f>
        <v>0.9940851935509716</v>
      </c>
      <c r="E29" s="19">
        <v>1134778246</v>
      </c>
      <c r="F29" s="9">
        <f t="shared" si="1"/>
        <v>0.001055978720026846</v>
      </c>
      <c r="G29" s="9">
        <f>SUM($E$6:E29)/SUM($E$6:$E$46)</f>
        <v>0.9982453178442918</v>
      </c>
      <c r="H29" s="19">
        <v>69970.3</v>
      </c>
    </row>
    <row r="30" spans="1:8" ht="12.75">
      <c r="A30" s="1" t="s">
        <v>93</v>
      </c>
      <c r="B30" s="2">
        <v>13594</v>
      </c>
      <c r="C30" s="9">
        <f t="shared" si="0"/>
        <v>0.002618145904336947</v>
      </c>
      <c r="D30" s="9">
        <f>SUM($B$6:B30)/SUM($B$6:$B$46)</f>
        <v>0.9967033394553085</v>
      </c>
      <c r="E30" s="19">
        <v>864072300</v>
      </c>
      <c r="F30" s="9">
        <f t="shared" si="1"/>
        <v>0.0008040707200556019</v>
      </c>
      <c r="G30" s="9">
        <f>SUM($E$6:E30)/SUM($E$6:$E$46)</f>
        <v>0.9990493885643474</v>
      </c>
      <c r="H30" s="19">
        <v>63562.77</v>
      </c>
    </row>
    <row r="31" spans="1:8" ht="12.75">
      <c r="A31" s="1" t="s">
        <v>94</v>
      </c>
      <c r="B31" s="2">
        <v>7280</v>
      </c>
      <c r="C31" s="9">
        <f t="shared" si="0"/>
        <v>0.0014020966737952755</v>
      </c>
      <c r="D31" s="9">
        <f>SUM($B$6:B31)/SUM($B$6:$B$46)</f>
        <v>0.9981054361291039</v>
      </c>
      <c r="E31" s="19">
        <v>535124326</v>
      </c>
      <c r="F31" s="9">
        <f t="shared" si="1"/>
        <v>0.0004979650454320647</v>
      </c>
      <c r="G31" s="9">
        <f>SUM($E$6:E31)/SUM($E$6:$E$46)</f>
        <v>0.9995473536097794</v>
      </c>
      <c r="H31" s="19">
        <v>73506.09</v>
      </c>
    </row>
    <row r="32" spans="1:8" ht="12.75">
      <c r="A32" s="1" t="s">
        <v>95</v>
      </c>
      <c r="B32" s="2">
        <v>2283</v>
      </c>
      <c r="C32" s="9">
        <f t="shared" si="0"/>
        <v>0.00043969597613662274</v>
      </c>
      <c r="D32" s="9">
        <f>SUM($B$6:B32)/SUM($B$6:$B$46)</f>
        <v>0.9985451321052404</v>
      </c>
      <c r="E32" s="19">
        <v>152679914</v>
      </c>
      <c r="F32" s="9">
        <f t="shared" si="1"/>
        <v>0.00014207775019290327</v>
      </c>
      <c r="G32" s="9">
        <f>SUM($E$6:E32)/SUM($E$6:$E$46)</f>
        <v>0.9996894313599723</v>
      </c>
      <c r="H32" s="19">
        <v>66876.88</v>
      </c>
    </row>
    <row r="33" spans="1:8" ht="12.75">
      <c r="A33" s="1" t="s">
        <v>96</v>
      </c>
      <c r="B33" s="2">
        <v>892</v>
      </c>
      <c r="C33" s="9">
        <f t="shared" si="0"/>
        <v>0.0001717953616793112</v>
      </c>
      <c r="D33" s="9">
        <f>SUM($B$6:B33)/SUM($B$6:$B$46)</f>
        <v>0.9987169274669198</v>
      </c>
      <c r="E33" s="19">
        <v>48616644</v>
      </c>
      <c r="F33" s="9">
        <f t="shared" si="1"/>
        <v>4.5240681766753614E-05</v>
      </c>
      <c r="G33" s="9">
        <f>SUM($E$6:E33)/SUM($E$6:$E$46)</f>
        <v>0.9997346720417392</v>
      </c>
      <c r="H33" s="19">
        <v>54502.96</v>
      </c>
    </row>
    <row r="34" spans="1:8" ht="12.75">
      <c r="A34" s="1" t="s">
        <v>97</v>
      </c>
      <c r="B34" s="2">
        <v>722</v>
      </c>
      <c r="C34" s="9">
        <f t="shared" si="0"/>
        <v>0.00013905409319782814</v>
      </c>
      <c r="D34" s="9">
        <f>SUM($B$6:B34)/SUM($B$6:$B$46)</f>
        <v>0.9988559815601176</v>
      </c>
      <c r="E34" s="19">
        <v>41770000</v>
      </c>
      <c r="F34" s="9">
        <f t="shared" si="1"/>
        <v>3.886947189109348E-05</v>
      </c>
      <c r="G34" s="9">
        <f>SUM($E$6:E34)/SUM($E$6:$E$46)</f>
        <v>0.9997735415136302</v>
      </c>
      <c r="H34" s="19">
        <v>57853.19</v>
      </c>
    </row>
    <row r="35" spans="1:8" ht="12.75">
      <c r="A35" s="1" t="s">
        <v>98</v>
      </c>
      <c r="B35" s="2">
        <v>545</v>
      </c>
      <c r="C35" s="9">
        <f t="shared" si="0"/>
        <v>0.00010496465483769575</v>
      </c>
      <c r="D35" s="9">
        <f>SUM($B$6:B35)/SUM($B$6:$B$46)</f>
        <v>0.9989609462149552</v>
      </c>
      <c r="E35" s="19">
        <v>36820000</v>
      </c>
      <c r="F35" s="9">
        <f t="shared" si="1"/>
        <v>3.426320217931678E-05</v>
      </c>
      <c r="G35" s="9">
        <f>SUM($E$6:E35)/SUM($E$6:$E$46)</f>
        <v>0.9998078047158095</v>
      </c>
      <c r="H35" s="19">
        <v>67559.63</v>
      </c>
    </row>
    <row r="36" spans="1:8" ht="12.75">
      <c r="A36" s="1" t="s">
        <v>99</v>
      </c>
      <c r="B36" s="2">
        <v>405</v>
      </c>
      <c r="C36" s="9">
        <f t="shared" si="0"/>
        <v>7.800125726470969E-05</v>
      </c>
      <c r="D36" s="9">
        <f>SUM($B$6:B36)/SUM($B$6:$B$46)</f>
        <v>0.99903894747222</v>
      </c>
      <c r="E36" s="19">
        <v>18369000</v>
      </c>
      <c r="F36" s="9">
        <f t="shared" si="1"/>
        <v>1.709344814861135E-05</v>
      </c>
      <c r="G36" s="9">
        <f>SUM($E$6:E36)/SUM($E$6:$E$46)</f>
        <v>0.9998248981639581</v>
      </c>
      <c r="H36" s="19">
        <v>45355.56</v>
      </c>
    </row>
    <row r="37" spans="1:8" ht="12.75">
      <c r="A37" s="1" t="s">
        <v>100</v>
      </c>
      <c r="B37" s="2">
        <v>372</v>
      </c>
      <c r="C37" s="9">
        <f t="shared" si="0"/>
        <v>7.164559926536297E-05</v>
      </c>
      <c r="D37" s="9">
        <f>SUM($B$6:B37)/SUM($B$6:$B$46)</f>
        <v>0.9991105930714853</v>
      </c>
      <c r="E37" s="19">
        <v>14690000</v>
      </c>
      <c r="F37" s="9">
        <f t="shared" si="1"/>
        <v>1.366991960929287E-05</v>
      </c>
      <c r="G37" s="9">
        <f>SUM($E$6:E37)/SUM($E$6:$E$46)</f>
        <v>0.9998385680835674</v>
      </c>
      <c r="H37" s="19">
        <v>39489.25</v>
      </c>
    </row>
    <row r="38" spans="1:8" ht="12.75">
      <c r="A38" s="1" t="s">
        <v>101</v>
      </c>
      <c r="B38" s="2">
        <v>258</v>
      </c>
      <c r="C38" s="9">
        <f t="shared" si="0"/>
        <v>4.968968981307432E-05</v>
      </c>
      <c r="D38" s="9">
        <f>SUM($B$6:B38)/SUM($B$6:$B$46)</f>
        <v>0.9991602827612984</v>
      </c>
      <c r="E38" s="19">
        <v>6450000</v>
      </c>
      <c r="F38" s="9">
        <f t="shared" si="1"/>
        <v>6.002109018375699E-06</v>
      </c>
      <c r="G38" s="9">
        <f>SUM($E$6:E38)/SUM($E$6:$E$46)</f>
        <v>0.9998445701925858</v>
      </c>
      <c r="H38" s="19">
        <v>25000</v>
      </c>
    </row>
    <row r="39" spans="1:8" ht="12.75">
      <c r="A39" s="1" t="s">
        <v>102</v>
      </c>
      <c r="B39" s="2">
        <v>55</v>
      </c>
      <c r="C39" s="9">
        <f t="shared" si="0"/>
        <v>1.0592763332244525E-05</v>
      </c>
      <c r="D39" s="9">
        <f>SUM($B$6:B39)/SUM($B$6:$B$46)</f>
        <v>0.9991708755246307</v>
      </c>
      <c r="E39" s="19">
        <v>1488332</v>
      </c>
      <c r="F39" s="9">
        <f t="shared" si="1"/>
        <v>1.3849815379127349E-06</v>
      </c>
      <c r="G39" s="9">
        <f>SUM($E$6:E39)/SUM($E$6:$E$46)</f>
        <v>0.9998459551741238</v>
      </c>
      <c r="H39" s="19">
        <v>27060.58</v>
      </c>
    </row>
    <row r="40" spans="1:8" ht="12.75">
      <c r="A40" s="1" t="s">
        <v>103</v>
      </c>
      <c r="B40" s="2">
        <v>43</v>
      </c>
      <c r="C40" s="9">
        <f t="shared" si="0"/>
        <v>8.28161496884572E-06</v>
      </c>
      <c r="D40" s="9">
        <f>SUM($B$6:B40)/SUM($B$6:$B$46)</f>
        <v>0.9991791571395995</v>
      </c>
      <c r="E40" s="19">
        <v>730000</v>
      </c>
      <c r="F40" s="9">
        <f t="shared" si="1"/>
        <v>6.793084625448465E-07</v>
      </c>
      <c r="G40" s="9">
        <f>SUM($E$6:E40)/SUM($E$6:$E$46)</f>
        <v>0.9998466344825863</v>
      </c>
      <c r="H40" s="19">
        <v>16976.74</v>
      </c>
    </row>
    <row r="41" spans="1:8" ht="12.75">
      <c r="A41" s="1" t="s">
        <v>104</v>
      </c>
      <c r="B41" s="2">
        <v>325</v>
      </c>
      <c r="C41" s="9">
        <f t="shared" si="0"/>
        <v>6.259360150871765E-05</v>
      </c>
      <c r="D41" s="9">
        <f>SUM($B$6:B41)/SUM($B$6:$B$46)</f>
        <v>0.9992417507411082</v>
      </c>
      <c r="E41" s="19">
        <v>7895000</v>
      </c>
      <c r="F41" s="9">
        <f t="shared" si="1"/>
        <v>7.346767550399401E-06</v>
      </c>
      <c r="G41" s="9">
        <f>SUM($E$6:E41)/SUM($E$6:$E$46)</f>
        <v>0.9998539812501367</v>
      </c>
      <c r="H41" s="19">
        <v>24292.31</v>
      </c>
    </row>
    <row r="42" spans="1:8" ht="12.75">
      <c r="A42" s="1" t="s">
        <v>105</v>
      </c>
      <c r="B42" s="2">
        <v>482</v>
      </c>
      <c r="C42" s="9">
        <f t="shared" si="0"/>
        <v>9.283112592985203E-05</v>
      </c>
      <c r="D42" s="9">
        <f>SUM($B$6:B42)/SUM($B$6:$B$46)</f>
        <v>0.999334581867038</v>
      </c>
      <c r="E42" s="19">
        <v>13380000</v>
      </c>
      <c r="F42" s="9">
        <f t="shared" si="1"/>
        <v>1.2450886614863078E-05</v>
      </c>
      <c r="G42" s="9">
        <f>SUM($E$6:E42)/SUM($E$6:$E$46)</f>
        <v>0.9998664321367515</v>
      </c>
      <c r="H42" s="19">
        <v>27759.34</v>
      </c>
    </row>
    <row r="43" spans="1:8" ht="12.75">
      <c r="A43" s="1" t="s">
        <v>106</v>
      </c>
      <c r="B43" s="2">
        <v>496</v>
      </c>
      <c r="C43" s="9">
        <f t="shared" si="0"/>
        <v>9.552746568715063E-05</v>
      </c>
      <c r="D43" s="9">
        <f>SUM($B$6:B43)/SUM($B$6:$B$46)</f>
        <v>0.9994301093327252</v>
      </c>
      <c r="E43" s="19">
        <v>19752000</v>
      </c>
      <c r="F43" s="9">
        <f t="shared" si="1"/>
        <v>1.838041198929563E-05</v>
      </c>
      <c r="G43" s="9">
        <f>SUM($E$6:E43)/SUM($E$6:$E$46)</f>
        <v>0.9998848125487408</v>
      </c>
      <c r="H43" s="19">
        <v>39822.58</v>
      </c>
    </row>
    <row r="44" spans="1:8" ht="12.75">
      <c r="A44" s="1" t="s">
        <v>107</v>
      </c>
      <c r="B44" s="2">
        <v>443</v>
      </c>
      <c r="C44" s="9">
        <f t="shared" si="0"/>
        <v>8.531989374880591E-05</v>
      </c>
      <c r="D44" s="9">
        <f>SUM($B$6:B44)/SUM($B$6:$B$46)</f>
        <v>0.9995154292264741</v>
      </c>
      <c r="E44" s="19">
        <v>16990000</v>
      </c>
      <c r="F44" s="9">
        <f t="shared" si="1"/>
        <v>1.5810206546078004E-05</v>
      </c>
      <c r="G44" s="9">
        <f>SUM($E$6:E44)/SUM($E$6:$E$46)</f>
        <v>0.9999006227552869</v>
      </c>
      <c r="H44" s="19">
        <v>38352.14</v>
      </c>
    </row>
    <row r="45" spans="1:8" ht="12.75">
      <c r="A45" s="1" t="s">
        <v>108</v>
      </c>
      <c r="B45" s="2">
        <v>293</v>
      </c>
      <c r="C45" s="9">
        <f t="shared" si="0"/>
        <v>5.6430539206320835E-05</v>
      </c>
      <c r="D45" s="9">
        <f>SUM($B$6:B45)/SUM($B$6:$B$46)</f>
        <v>0.9995718597656804</v>
      </c>
      <c r="E45" s="19">
        <v>15000000</v>
      </c>
      <c r="F45" s="9">
        <f t="shared" si="1"/>
        <v>1.3958393065989997E-05</v>
      </c>
      <c r="G45" s="9">
        <f>SUM($E$6:E45)/SUM($E$6:$E$46)</f>
        <v>0.9999145811483529</v>
      </c>
      <c r="H45" s="19">
        <v>51194.54</v>
      </c>
    </row>
    <row r="46" spans="1:8" ht="12.75">
      <c r="A46" s="1" t="s">
        <v>109</v>
      </c>
      <c r="B46" s="2">
        <v>2223</v>
      </c>
      <c r="C46" s="9">
        <f t="shared" si="0"/>
        <v>0.0004281402343196287</v>
      </c>
      <c r="D46" s="9">
        <f>SUM($B$6:B46)/SUM($B$6:$B$46)</f>
        <v>1</v>
      </c>
      <c r="E46" s="19">
        <v>91793000</v>
      </c>
      <c r="F46" s="9">
        <f t="shared" si="1"/>
        <v>8.541885164709466E-05</v>
      </c>
      <c r="G46" s="9">
        <f>SUM($E$6:E46)/SUM($E$6:$E$46)</f>
        <v>1</v>
      </c>
      <c r="H46" s="19">
        <v>41292.4</v>
      </c>
    </row>
    <row r="48" spans="1:8" ht="12.75">
      <c r="A48" s="11" t="s">
        <v>3</v>
      </c>
      <c r="B48" s="20">
        <v>5192224</v>
      </c>
      <c r="C48" s="27">
        <f>SUM(C6:C46)</f>
        <v>1</v>
      </c>
      <c r="D48" s="27"/>
      <c r="E48" s="22">
        <v>1074622266982</v>
      </c>
      <c r="F48" s="27">
        <f>SUM(F6:F46)</f>
        <v>1</v>
      </c>
      <c r="G48" s="27"/>
      <c r="H48" s="22">
        <f>E48/B48</f>
        <v>206967.62446728032</v>
      </c>
    </row>
  </sheetData>
  <mergeCells count="2">
    <mergeCell ref="A2:H2"/>
    <mergeCell ref="A3:H3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&amp;CPage &amp;P of &amp;N&amp;R1/12/2000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3" sqref="A3:C3"/>
    </sheetView>
  </sheetViews>
  <sheetFormatPr defaultColWidth="9.33203125" defaultRowHeight="12.75"/>
  <cols>
    <col min="1" max="1" width="23.83203125" style="1" bestFit="1" customWidth="1"/>
    <col min="2" max="2" width="9.83203125" style="15" bestFit="1" customWidth="1"/>
    <col min="3" max="3" width="9.33203125" style="15" customWidth="1"/>
    <col min="4" max="16384" width="9.33203125" style="1" customWidth="1"/>
  </cols>
  <sheetData>
    <row r="1" spans="1:3" ht="12.75">
      <c r="A1" s="30" t="s">
        <v>114</v>
      </c>
      <c r="B1" s="30"/>
      <c r="C1" s="30"/>
    </row>
    <row r="2" spans="1:3" ht="12.75">
      <c r="A2" s="30" t="s">
        <v>115</v>
      </c>
      <c r="B2" s="30"/>
      <c r="C2" s="30"/>
    </row>
    <row r="3" spans="1:3" ht="12.75">
      <c r="A3" s="30" t="s">
        <v>111</v>
      </c>
      <c r="B3" s="30"/>
      <c r="C3" s="30"/>
    </row>
    <row r="5" spans="1:3" ht="25.5">
      <c r="A5" s="3" t="s">
        <v>56</v>
      </c>
      <c r="B5" s="5" t="s">
        <v>55</v>
      </c>
      <c r="C5" s="5" t="s">
        <v>6</v>
      </c>
    </row>
    <row r="6" spans="1:3" ht="12.75">
      <c r="A6" s="1" t="s">
        <v>0</v>
      </c>
      <c r="B6" s="2">
        <f>B8-B7</f>
        <v>1027828</v>
      </c>
      <c r="C6" s="9">
        <f>B6/$B$8</f>
        <v>0.7103165169315826</v>
      </c>
    </row>
    <row r="7" spans="1:3" ht="12.75">
      <c r="A7" s="1" t="s">
        <v>1</v>
      </c>
      <c r="B7" s="2">
        <v>419172</v>
      </c>
      <c r="C7" s="9">
        <f>B7/$B$8</f>
        <v>0.2896834830684174</v>
      </c>
    </row>
    <row r="8" spans="1:3" ht="12.75">
      <c r="A8" s="1" t="s">
        <v>2</v>
      </c>
      <c r="B8" s="2">
        <v>1447000</v>
      </c>
      <c r="C8" s="9">
        <f>SUM(C6:C7)</f>
        <v>1</v>
      </c>
    </row>
  </sheetData>
  <mergeCells count="3">
    <mergeCell ref="A1:C1"/>
    <mergeCell ref="A2:C2"/>
    <mergeCell ref="A3:C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&amp;P of &amp;N&amp;R1/12/2000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"/>
  <sheetViews>
    <sheetView workbookViewId="0" topLeftCell="A1">
      <selection activeCell="A3" sqref="A3:M3"/>
    </sheetView>
  </sheetViews>
  <sheetFormatPr defaultColWidth="9.33203125" defaultRowHeight="12.75"/>
  <cols>
    <col min="1" max="16384" width="9.33203125" style="1" customWidth="1"/>
  </cols>
  <sheetData>
    <row r="2" spans="1:13" ht="18.75">
      <c r="A2" s="29" t="s">
        <v>116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29" t="s">
        <v>111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</sheetData>
  <mergeCells count="2">
    <mergeCell ref="A2:M2"/>
    <mergeCell ref="A3:M3"/>
  </mergeCell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&amp;N&amp;R1/12/2000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2" sqref="A2:E2"/>
    </sheetView>
  </sheetViews>
  <sheetFormatPr defaultColWidth="9.33203125" defaultRowHeight="12.75"/>
  <cols>
    <col min="1" max="1" width="7.5" style="1" customWidth="1"/>
    <col min="2" max="2" width="10.66015625" style="8" customWidth="1"/>
    <col min="3" max="3" width="9.33203125" style="1" customWidth="1"/>
    <col min="4" max="4" width="20.5" style="15" customWidth="1"/>
    <col min="5" max="5" width="8.83203125" style="1" customWidth="1"/>
    <col min="6" max="16384" width="9.33203125" style="1" customWidth="1"/>
  </cols>
  <sheetData>
    <row r="1" spans="1:5" ht="12.75">
      <c r="A1" s="30" t="s">
        <v>116</v>
      </c>
      <c r="B1" s="30"/>
      <c r="C1" s="30"/>
      <c r="D1" s="30"/>
      <c r="E1" s="30"/>
    </row>
    <row r="2" spans="1:5" ht="12.75">
      <c r="A2" s="30" t="s">
        <v>111</v>
      </c>
      <c r="B2" s="30"/>
      <c r="C2" s="30"/>
      <c r="D2" s="30"/>
      <c r="E2" s="30"/>
    </row>
    <row r="4" spans="1:6" s="7" customFormat="1" ht="35.25" customHeight="1">
      <c r="A4" s="3" t="s">
        <v>7</v>
      </c>
      <c r="B4" s="4" t="s">
        <v>4</v>
      </c>
      <c r="C4" s="4" t="s">
        <v>6</v>
      </c>
      <c r="D4" s="5" t="s">
        <v>5</v>
      </c>
      <c r="E4" s="4" t="s">
        <v>6</v>
      </c>
      <c r="F4" s="6"/>
    </row>
    <row r="5" spans="1:5" ht="12.75">
      <c r="A5" s="1" t="s">
        <v>8</v>
      </c>
      <c r="B5" s="8">
        <v>1078408</v>
      </c>
      <c r="C5" s="9">
        <f>B5/B$8</f>
        <v>0.19506177573633285</v>
      </c>
      <c r="D5" s="10">
        <v>974790664611</v>
      </c>
      <c r="E5" s="9">
        <f>D5/D$8</f>
        <v>0.8757693771728515</v>
      </c>
    </row>
    <row r="6" spans="1:5" ht="12.75">
      <c r="A6" s="1" t="s">
        <v>9</v>
      </c>
      <c r="B6" s="8">
        <v>4450138</v>
      </c>
      <c r="C6" s="9">
        <f>B6/B$8</f>
        <v>0.8049382242636671</v>
      </c>
      <c r="D6" s="10">
        <v>138277101880</v>
      </c>
      <c r="E6" s="9">
        <f>D6/D$8</f>
        <v>0.12423062282714849</v>
      </c>
    </row>
    <row r="7" ht="12.75">
      <c r="D7" s="10"/>
    </row>
    <row r="8" spans="1:5" ht="12.75">
      <c r="A8" s="11" t="s">
        <v>3</v>
      </c>
      <c r="B8" s="12">
        <v>5528546</v>
      </c>
      <c r="C8" s="13">
        <f>SUM(C5:C6)</f>
        <v>1</v>
      </c>
      <c r="D8" s="14">
        <v>1113067766491</v>
      </c>
      <c r="E8" s="13">
        <f>SUM(E5:E6)</f>
        <v>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&amp;CPage &amp;P of &amp;N&amp;R1/12/2000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"/>
  <sheetViews>
    <sheetView workbookViewId="0" topLeftCell="A1">
      <selection activeCell="A3" sqref="A3:P41"/>
    </sheetView>
  </sheetViews>
  <sheetFormatPr defaultColWidth="9.33203125" defaultRowHeight="12.75"/>
  <sheetData>
    <row r="3" spans="1:16" ht="18.75">
      <c r="A3" s="29" t="s">
        <v>117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.75">
      <c r="A4" s="29" t="s">
        <v>111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</sheetData>
  <mergeCells count="2">
    <mergeCell ref="A3:P3"/>
    <mergeCell ref="A4:P4"/>
  </mergeCells>
  <printOptions/>
  <pageMargins left="0.75" right="0.75" top="1" bottom="1" header="0.5" footer="0.5"/>
  <pageSetup fitToHeight="1" fitToWidth="1" horizontalDpi="200" verticalDpi="2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3" sqref="B3"/>
    </sheetView>
  </sheetViews>
  <sheetFormatPr defaultColWidth="9.33203125" defaultRowHeight="12.75"/>
  <cols>
    <col min="1" max="1" width="19" style="1" bestFit="1" customWidth="1"/>
    <col min="2" max="2" width="11" style="2" bestFit="1" customWidth="1"/>
    <col min="3" max="3" width="9.33203125" style="9" customWidth="1"/>
    <col min="4" max="4" width="11.66015625" style="9" customWidth="1"/>
    <col min="5" max="5" width="20.83203125" style="19" customWidth="1"/>
    <col min="6" max="6" width="9.33203125" style="9" customWidth="1"/>
    <col min="7" max="7" width="11.33203125" style="1" customWidth="1"/>
    <col min="8" max="16384" width="9.33203125" style="1" customWidth="1"/>
  </cols>
  <sheetData>
    <row r="1" spans="1:7" ht="12.75">
      <c r="A1" s="30" t="s">
        <v>117</v>
      </c>
      <c r="B1" s="30"/>
      <c r="C1" s="30"/>
      <c r="D1" s="30"/>
      <c r="E1" s="30"/>
      <c r="F1" s="30"/>
      <c r="G1" s="30"/>
    </row>
    <row r="2" spans="1:7" ht="12.75">
      <c r="A2" s="30" t="s">
        <v>111</v>
      </c>
      <c r="B2" s="30"/>
      <c r="C2" s="30"/>
      <c r="D2" s="30"/>
      <c r="E2" s="30"/>
      <c r="F2" s="30"/>
      <c r="G2" s="30"/>
    </row>
    <row r="4" spans="1:7" s="11" customFormat="1" ht="25.5">
      <c r="A4" s="3" t="s">
        <v>10</v>
      </c>
      <c r="B4" s="16" t="s">
        <v>4</v>
      </c>
      <c r="C4" s="17" t="s">
        <v>6</v>
      </c>
      <c r="D4" s="17" t="s">
        <v>11</v>
      </c>
      <c r="E4" s="18" t="s">
        <v>5</v>
      </c>
      <c r="F4" s="17" t="s">
        <v>6</v>
      </c>
      <c r="G4" s="17" t="s">
        <v>11</v>
      </c>
    </row>
    <row r="5" spans="1:7" ht="12.75">
      <c r="A5" s="1" t="s">
        <v>12</v>
      </c>
      <c r="B5" s="2">
        <v>2865127</v>
      </c>
      <c r="C5" s="9">
        <f aca="true" t="shared" si="0" ref="C5:C45">B5/B$47</f>
        <v>0.5182424094870514</v>
      </c>
      <c r="D5" s="9">
        <f>SUM($B$5:B5)/SUM($B$5:$B$45)</f>
        <v>0.5182424094870514</v>
      </c>
      <c r="E5" s="19">
        <v>41732494096</v>
      </c>
      <c r="F5" s="9">
        <f aca="true" t="shared" si="1" ref="F5:F45">E5/E$47</f>
        <v>0.0374932195077068</v>
      </c>
      <c r="G5" s="9">
        <f>SUM($E$5:E5)/SUM($E$5:$E$45)</f>
        <v>0.0374932195077068</v>
      </c>
    </row>
    <row r="6" spans="1:7" ht="12.75">
      <c r="A6" s="1" t="s">
        <v>13</v>
      </c>
      <c r="B6" s="2">
        <v>948706</v>
      </c>
      <c r="C6" s="9">
        <f t="shared" si="0"/>
        <v>0.171601357753015</v>
      </c>
      <c r="D6" s="9">
        <f>SUM($B$5:B6)/SUM($B$5:$B$45)</f>
        <v>0.6898437672400664</v>
      </c>
      <c r="E6" s="19">
        <v>40611350297</v>
      </c>
      <c r="F6" s="9">
        <f t="shared" si="1"/>
        <v>0.036485963855578396</v>
      </c>
      <c r="G6" s="9">
        <f>SUM($E$5:E6)/SUM($E$5:$E$45)</f>
        <v>0.0739791833632852</v>
      </c>
    </row>
    <row r="7" spans="1:7" ht="12.75">
      <c r="A7" s="1" t="s">
        <v>14</v>
      </c>
      <c r="B7" s="2">
        <v>201156</v>
      </c>
      <c r="C7" s="9">
        <f t="shared" si="0"/>
        <v>0.03638497355362513</v>
      </c>
      <c r="D7" s="9">
        <f>SUM($B$5:B7)/SUM($B$5:$B$45)</f>
        <v>0.7262287407936915</v>
      </c>
      <c r="E7" s="19">
        <v>13320234444</v>
      </c>
      <c r="F7" s="9">
        <f t="shared" si="1"/>
        <v>0.011967136992918844</v>
      </c>
      <c r="G7" s="9">
        <f>SUM($E$5:E7)/SUM($E$5:$E$45)</f>
        <v>0.08594632035620405</v>
      </c>
    </row>
    <row r="8" spans="1:7" ht="12.75">
      <c r="A8" s="1" t="s">
        <v>15</v>
      </c>
      <c r="B8" s="2">
        <v>435149</v>
      </c>
      <c r="C8" s="9">
        <f t="shared" si="0"/>
        <v>0.07870948346997565</v>
      </c>
      <c r="D8" s="9">
        <f>SUM($B$5:B8)/SUM($B$5:$B$45)</f>
        <v>0.8049382242636671</v>
      </c>
      <c r="E8" s="19">
        <v>42613023043</v>
      </c>
      <c r="F8" s="9">
        <f t="shared" si="1"/>
        <v>0.03828430247094444</v>
      </c>
      <c r="G8" s="9">
        <f>SUM($E$5:E8)/SUM($E$5:$E$45)</f>
        <v>0.12423062282714849</v>
      </c>
    </row>
    <row r="9" spans="1:7" ht="12.75">
      <c r="A9" s="1" t="s">
        <v>16</v>
      </c>
      <c r="B9" s="2">
        <v>79732</v>
      </c>
      <c r="C9" s="9">
        <f t="shared" si="0"/>
        <v>0.014421875118702096</v>
      </c>
      <c r="D9" s="9">
        <f>SUM($B$5:B9)/SUM($B$5:$B$45)</f>
        <v>0.8193600993823692</v>
      </c>
      <c r="E9" s="19">
        <v>9330983118</v>
      </c>
      <c r="F9" s="9">
        <f t="shared" si="1"/>
        <v>0.008383122213139256</v>
      </c>
      <c r="G9" s="9">
        <f>SUM($E$5:E9)/SUM($E$5:$E$45)</f>
        <v>0.13261374504028775</v>
      </c>
    </row>
    <row r="10" spans="1:7" ht="12.75">
      <c r="A10" s="1" t="s">
        <v>17</v>
      </c>
      <c r="B10" s="2">
        <v>100053</v>
      </c>
      <c r="C10" s="9">
        <f t="shared" si="0"/>
        <v>0.018097525099727847</v>
      </c>
      <c r="D10" s="9">
        <f>SUM($B$5:B10)/SUM($B$5:$B$45)</f>
        <v>0.8374576244820972</v>
      </c>
      <c r="E10" s="19">
        <v>14529733801</v>
      </c>
      <c r="F10" s="9">
        <f t="shared" si="1"/>
        <v>0.013053772859495957</v>
      </c>
      <c r="G10" s="9">
        <f>SUM($E$5:E10)/SUM($E$5:$E$45)</f>
        <v>0.1456675178997837</v>
      </c>
    </row>
    <row r="11" spans="1:7" ht="12.75">
      <c r="A11" s="1" t="s">
        <v>18</v>
      </c>
      <c r="B11" s="2">
        <v>40187</v>
      </c>
      <c r="C11" s="9">
        <f t="shared" si="0"/>
        <v>0.007268999841911417</v>
      </c>
      <c r="D11" s="9">
        <f>SUM($B$5:B11)/SUM($B$5:$B$45)</f>
        <v>0.8447266243240085</v>
      </c>
      <c r="E11" s="19">
        <v>6693012822</v>
      </c>
      <c r="F11" s="9">
        <f t="shared" si="1"/>
        <v>0.0060131224921731825</v>
      </c>
      <c r="G11" s="9">
        <f>SUM($E$5:E11)/SUM($E$5:$E$45)</f>
        <v>0.1516806403919569</v>
      </c>
    </row>
    <row r="12" spans="1:7" ht="12.75">
      <c r="A12" s="1" t="s">
        <v>19</v>
      </c>
      <c r="B12" s="2">
        <v>119512</v>
      </c>
      <c r="C12" s="9">
        <f t="shared" si="0"/>
        <v>0.021617257050949742</v>
      </c>
      <c r="D12" s="9">
        <f>SUM($B$5:B12)/SUM($B$5:$B$45)</f>
        <v>0.8663438813749582</v>
      </c>
      <c r="E12" s="19">
        <v>23620695423</v>
      </c>
      <c r="F12" s="9">
        <f t="shared" si="1"/>
        <v>0.02122125546539308</v>
      </c>
      <c r="G12" s="9">
        <f>SUM($E$5:E12)/SUM($E$5:$E$45)</f>
        <v>0.17290189585734997</v>
      </c>
    </row>
    <row r="13" spans="1:7" ht="12.75">
      <c r="A13" s="1" t="s">
        <v>20</v>
      </c>
      <c r="B13" s="2">
        <v>27917</v>
      </c>
      <c r="C13" s="9">
        <f t="shared" si="0"/>
        <v>0.005049609788902905</v>
      </c>
      <c r="D13" s="9">
        <f>SUM($B$5:B13)/SUM($B$5:$B$45)</f>
        <v>0.8713934911638612</v>
      </c>
      <c r="E13" s="19">
        <v>6050578060</v>
      </c>
      <c r="F13" s="9">
        <f t="shared" si="1"/>
        <v>0.005435947605485639</v>
      </c>
      <c r="G13" s="9">
        <f>SUM($E$5:E13)/SUM($E$5:$E$45)</f>
        <v>0.1783378434628356</v>
      </c>
    </row>
    <row r="14" spans="1:7" ht="12.75">
      <c r="A14" s="1" t="s">
        <v>21</v>
      </c>
      <c r="B14" s="2">
        <v>126720</v>
      </c>
      <c r="C14" s="9">
        <f t="shared" si="0"/>
        <v>0.022921035657476666</v>
      </c>
      <c r="D14" s="9">
        <f>SUM($B$5:B14)/SUM($B$5:$B$45)</f>
        <v>0.8943145268213378</v>
      </c>
      <c r="E14" s="19">
        <v>31464626869</v>
      </c>
      <c r="F14" s="9">
        <f t="shared" si="1"/>
        <v>0.028268383845301493</v>
      </c>
      <c r="G14" s="9">
        <f>SUM($E$5:E14)/SUM($E$5:$E$45)</f>
        <v>0.20660622730813707</v>
      </c>
    </row>
    <row r="15" spans="1:7" ht="12.75">
      <c r="A15" s="1" t="s">
        <v>22</v>
      </c>
      <c r="B15" s="2">
        <v>19568</v>
      </c>
      <c r="C15" s="9">
        <f t="shared" si="0"/>
        <v>0.003539447804178531</v>
      </c>
      <c r="D15" s="9">
        <f>SUM($B$5:B15)/SUM($B$5:$B$45)</f>
        <v>0.8978539746255164</v>
      </c>
      <c r="E15" s="19">
        <v>5210699786</v>
      </c>
      <c r="F15" s="9">
        <f t="shared" si="1"/>
        <v>0.0046813859343236425</v>
      </c>
      <c r="G15" s="9">
        <f>SUM($E$5:E15)/SUM($E$5:$E$45)</f>
        <v>0.21128761324246073</v>
      </c>
    </row>
    <row r="16" spans="1:7" ht="12.75">
      <c r="A16" s="1" t="s">
        <v>23</v>
      </c>
      <c r="B16" s="2">
        <v>46719</v>
      </c>
      <c r="C16" s="9">
        <f t="shared" si="0"/>
        <v>0.008450503984230211</v>
      </c>
      <c r="D16" s="9">
        <f>SUM($B$5:B16)/SUM($B$5:$B$45)</f>
        <v>0.9063044786097466</v>
      </c>
      <c r="E16" s="19">
        <v>13869670627</v>
      </c>
      <c r="F16" s="9">
        <f t="shared" si="1"/>
        <v>0.012460760292003431</v>
      </c>
      <c r="G16" s="9">
        <f>SUM($E$5:E16)/SUM($E$5:$E$45)</f>
        <v>0.22374837353446417</v>
      </c>
    </row>
    <row r="17" spans="1:7" ht="12.75">
      <c r="A17" s="1" t="s">
        <v>24</v>
      </c>
      <c r="B17" s="2">
        <v>13946</v>
      </c>
      <c r="C17" s="9">
        <f t="shared" si="0"/>
        <v>0.0025225439021399117</v>
      </c>
      <c r="D17" s="9">
        <f>SUM($B$5:B17)/SUM($B$5:$B$45)</f>
        <v>0.9088270225118865</v>
      </c>
      <c r="E17" s="19">
        <v>4412616290</v>
      </c>
      <c r="F17" s="9">
        <f t="shared" si="1"/>
        <v>0.00396437343964329</v>
      </c>
      <c r="G17" s="9">
        <f>SUM($E$5:E17)/SUM($E$5:$E$45)</f>
        <v>0.22771274697410746</v>
      </c>
    </row>
    <row r="18" spans="1:7" ht="12.75">
      <c r="A18" s="1" t="s">
        <v>25</v>
      </c>
      <c r="B18" s="2">
        <v>20503</v>
      </c>
      <c r="C18" s="9">
        <f t="shared" si="0"/>
        <v>0.0037085700290817873</v>
      </c>
      <c r="D18" s="9">
        <f>SUM($B$5:B18)/SUM($B$5:$B$45)</f>
        <v>0.9125355925409683</v>
      </c>
      <c r="E18" s="19">
        <v>7062231099</v>
      </c>
      <c r="F18" s="9">
        <f t="shared" si="1"/>
        <v>0.0063448347994696005</v>
      </c>
      <c r="G18" s="9">
        <f>SUM($E$5:E18)/SUM($E$5:$E$45)</f>
        <v>0.23405758177357705</v>
      </c>
    </row>
    <row r="19" spans="1:7" ht="12.75">
      <c r="A19" s="1" t="s">
        <v>26</v>
      </c>
      <c r="B19" s="2">
        <v>11324</v>
      </c>
      <c r="C19" s="9">
        <f t="shared" si="0"/>
        <v>0.0020482781548711</v>
      </c>
      <c r="D19" s="9">
        <f>SUM($B$5:B19)/SUM($B$5:$B$45)</f>
        <v>0.9145838706958394</v>
      </c>
      <c r="E19" s="19">
        <v>4152177680</v>
      </c>
      <c r="F19" s="9">
        <f t="shared" si="1"/>
        <v>0.003730390731814956</v>
      </c>
      <c r="G19" s="9">
        <f>SUM($E$5:E19)/SUM($E$5:$E$45)</f>
        <v>0.23778797250539202</v>
      </c>
    </row>
    <row r="20" spans="1:7" ht="12.75">
      <c r="A20" s="1" t="s">
        <v>27</v>
      </c>
      <c r="B20" s="2">
        <v>24730</v>
      </c>
      <c r="C20" s="9">
        <f t="shared" si="0"/>
        <v>0.0044731471891524465</v>
      </c>
      <c r="D20" s="9">
        <f>SUM($B$5:B20)/SUM($B$5:$B$45)</f>
        <v>0.9190570178849918</v>
      </c>
      <c r="E20" s="19">
        <v>9807369292</v>
      </c>
      <c r="F20" s="9">
        <f t="shared" si="1"/>
        <v>0.00881111607689279</v>
      </c>
      <c r="G20" s="9">
        <f>SUM($E$5:E20)/SUM($E$5:$E$45)</f>
        <v>0.2465990885822848</v>
      </c>
    </row>
    <row r="21" spans="1:7" ht="12.75">
      <c r="A21" s="1" t="s">
        <v>28</v>
      </c>
      <c r="B21" s="2">
        <v>8372</v>
      </c>
      <c r="C21" s="9">
        <f t="shared" si="0"/>
        <v>0.0015143222105776094</v>
      </c>
      <c r="D21" s="9">
        <f>SUM($B$5:B21)/SUM($B$5:$B$45)</f>
        <v>0.9205713400955694</v>
      </c>
      <c r="E21" s="19">
        <v>3487310397</v>
      </c>
      <c r="F21" s="9">
        <f t="shared" si="1"/>
        <v>0.0031330620668262765</v>
      </c>
      <c r="G21" s="9">
        <f>SUM($E$5:E21)/SUM($E$5:$E$45)</f>
        <v>0.24973215064911108</v>
      </c>
    </row>
    <row r="22" spans="1:7" ht="12.75">
      <c r="A22" s="1" t="s">
        <v>29</v>
      </c>
      <c r="B22" s="2">
        <v>11399</v>
      </c>
      <c r="C22" s="9">
        <f t="shared" si="0"/>
        <v>0.002061844108740345</v>
      </c>
      <c r="D22" s="9">
        <f>SUM($B$5:B22)/SUM($B$5:$B$45)</f>
        <v>0.9226331842043097</v>
      </c>
      <c r="E22" s="19">
        <v>5058779095</v>
      </c>
      <c r="F22" s="9">
        <f t="shared" si="1"/>
        <v>0.004544897666876156</v>
      </c>
      <c r="G22" s="9">
        <f>SUM($E$5:E22)/SUM($E$5:$E$45)</f>
        <v>0.25427704831598724</v>
      </c>
    </row>
    <row r="23" spans="1:7" ht="12.75">
      <c r="A23" s="1" t="s">
        <v>30</v>
      </c>
      <c r="B23" s="2">
        <v>7065</v>
      </c>
      <c r="C23" s="9">
        <f t="shared" si="0"/>
        <v>0.0012779128544828965</v>
      </c>
      <c r="D23" s="9">
        <f>SUM($B$5:B23)/SUM($B$5:$B$45)</f>
        <v>0.9239110970587927</v>
      </c>
      <c r="E23" s="19">
        <v>3294840938</v>
      </c>
      <c r="F23" s="9">
        <f t="shared" si="1"/>
        <v>0.0029601440605787604</v>
      </c>
      <c r="G23" s="9">
        <f>SUM($E$5:E23)/SUM($E$5:$E$45)</f>
        <v>0.257237192376566</v>
      </c>
    </row>
    <row r="24" spans="1:7" ht="12.75">
      <c r="A24" s="1" t="s">
        <v>31</v>
      </c>
      <c r="B24" s="2">
        <v>87222</v>
      </c>
      <c r="C24" s="9">
        <f t="shared" si="0"/>
        <v>0.01577666171177738</v>
      </c>
      <c r="D24" s="9">
        <f>SUM($B$5:B24)/SUM($B$5:$B$45)</f>
        <v>0.9396877587705701</v>
      </c>
      <c r="E24" s="19">
        <v>43550561500</v>
      </c>
      <c r="F24" s="9">
        <f t="shared" si="1"/>
        <v>0.039126603798163385</v>
      </c>
      <c r="G24" s="9">
        <f>SUM($E$5:E24)/SUM($E$5:$E$45)</f>
        <v>0.29636379617472935</v>
      </c>
    </row>
    <row r="25" spans="1:7" ht="12.75">
      <c r="A25" s="1" t="s">
        <v>32</v>
      </c>
      <c r="B25" s="2">
        <v>5826</v>
      </c>
      <c r="C25" s="9">
        <f t="shared" si="0"/>
        <v>0.001053803296562966</v>
      </c>
      <c r="D25" s="9">
        <f>SUM($B$5:B25)/SUM($B$5:$B$45)</f>
        <v>0.940741562067133</v>
      </c>
      <c r="E25" s="19">
        <v>3007851189</v>
      </c>
      <c r="F25" s="9">
        <f t="shared" si="1"/>
        <v>0.002702307334334545</v>
      </c>
      <c r="G25" s="9">
        <f>SUM($E$5:E25)/SUM($E$5:$E$45)</f>
        <v>0.29906610350906393</v>
      </c>
    </row>
    <row r="26" spans="1:7" ht="12.75">
      <c r="A26" s="1" t="s">
        <v>33</v>
      </c>
      <c r="B26" s="2">
        <v>7120</v>
      </c>
      <c r="C26" s="9">
        <f t="shared" si="0"/>
        <v>0.0012878612206536765</v>
      </c>
      <c r="D26" s="9">
        <f>SUM($B$5:B26)/SUM($B$5:$B$45)</f>
        <v>0.9420294232877867</v>
      </c>
      <c r="E26" s="19">
        <v>3867029440</v>
      </c>
      <c r="F26" s="9">
        <f t="shared" si="1"/>
        <v>0.0034742084502105363</v>
      </c>
      <c r="G26" s="9">
        <f>SUM($E$5:E26)/SUM($E$5:$E$45)</f>
        <v>0.30254031195927444</v>
      </c>
    </row>
    <row r="27" spans="1:7" ht="12.75">
      <c r="A27" s="1" t="s">
        <v>34</v>
      </c>
      <c r="B27" s="2">
        <v>4902</v>
      </c>
      <c r="C27" s="9">
        <f t="shared" si="0"/>
        <v>0.0008866707448938654</v>
      </c>
      <c r="D27" s="9">
        <f>SUM($B$5:B27)/SUM($B$5:$B$45)</f>
        <v>0.9429160940326806</v>
      </c>
      <c r="E27" s="19">
        <v>2775535400</v>
      </c>
      <c r="F27" s="9">
        <f t="shared" si="1"/>
        <v>0.002493590672156476</v>
      </c>
      <c r="G27" s="9">
        <f>SUM($E$5:E27)/SUM($E$5:$E$45)</f>
        <v>0.30503390263143093</v>
      </c>
    </row>
    <row r="28" spans="1:7" ht="12.75">
      <c r="A28" s="1" t="s">
        <v>35</v>
      </c>
      <c r="B28" s="2">
        <v>9386</v>
      </c>
      <c r="C28" s="9">
        <f t="shared" si="0"/>
        <v>0.0016977339068898042</v>
      </c>
      <c r="D28" s="9">
        <f>SUM($B$5:B28)/SUM($B$5:$B$45)</f>
        <v>0.9446138279395704</v>
      </c>
      <c r="E28" s="19">
        <v>5593565036</v>
      </c>
      <c r="F28" s="9">
        <f t="shared" si="1"/>
        <v>0.005025358926378745</v>
      </c>
      <c r="G28" s="9">
        <f>SUM($E$5:E28)/SUM($E$5:$E$45)</f>
        <v>0.31005926155780966</v>
      </c>
    </row>
    <row r="29" spans="1:7" ht="12.75">
      <c r="A29" s="1" t="s">
        <v>36</v>
      </c>
      <c r="B29" s="2">
        <v>4084</v>
      </c>
      <c r="C29" s="9">
        <f t="shared" si="0"/>
        <v>0.0007387114080266312</v>
      </c>
      <c r="D29" s="9">
        <f>SUM($B$5:B29)/SUM($B$5:$B$45)</f>
        <v>0.945352539347597</v>
      </c>
      <c r="E29" s="19">
        <v>2517305290</v>
      </c>
      <c r="F29" s="9">
        <f t="shared" si="1"/>
        <v>0.0022615921202497192</v>
      </c>
      <c r="G29" s="9">
        <f>SUM($E$5:E29)/SUM($E$5:$E$45)</f>
        <v>0.3123208536780594</v>
      </c>
    </row>
    <row r="30" spans="1:7" ht="12.75">
      <c r="A30" s="1" t="s">
        <v>37</v>
      </c>
      <c r="B30" s="2">
        <v>5144</v>
      </c>
      <c r="C30" s="9">
        <f t="shared" si="0"/>
        <v>0.0009304435560452965</v>
      </c>
      <c r="D30" s="9">
        <f>SUM($B$5:B30)/SUM($B$5:$B$45)</f>
        <v>0.9462829829036423</v>
      </c>
      <c r="E30" s="19">
        <v>3310585120</v>
      </c>
      <c r="F30" s="9">
        <f t="shared" si="1"/>
        <v>0.0029742889154330465</v>
      </c>
      <c r="G30" s="9">
        <f>SUM($E$5:E30)/SUM($E$5:$E$45)</f>
        <v>0.31529514259349245</v>
      </c>
    </row>
    <row r="31" spans="1:7" ht="12.75">
      <c r="A31" s="1" t="s">
        <v>38</v>
      </c>
      <c r="B31" s="2">
        <v>3250</v>
      </c>
      <c r="C31" s="9">
        <f t="shared" si="0"/>
        <v>0.0005878580010006247</v>
      </c>
      <c r="D31" s="9">
        <f>SUM($B$5:B31)/SUM($B$5:$B$45)</f>
        <v>0.9468708409046429</v>
      </c>
      <c r="E31" s="19">
        <v>2165596285</v>
      </c>
      <c r="F31" s="9">
        <f t="shared" si="1"/>
        <v>0.001945610456250249</v>
      </c>
      <c r="G31" s="9">
        <f>SUM($E$5:E31)/SUM($E$5:$E$45)</f>
        <v>0.3172407530497427</v>
      </c>
    </row>
    <row r="32" spans="1:7" ht="12.75">
      <c r="A32" s="1" t="s">
        <v>39</v>
      </c>
      <c r="B32" s="2">
        <v>6115</v>
      </c>
      <c r="C32" s="9">
        <f t="shared" si="0"/>
        <v>0.001106077438805791</v>
      </c>
      <c r="D32" s="9">
        <f>SUM($B$5:B32)/SUM($B$5:$B$45)</f>
        <v>0.9479769183434487</v>
      </c>
      <c r="E32" s="19">
        <v>4253291450</v>
      </c>
      <c r="F32" s="9">
        <f t="shared" si="1"/>
        <v>0.003821233152235382</v>
      </c>
      <c r="G32" s="9">
        <f>SUM($E$5:E32)/SUM($E$5:$E$45)</f>
        <v>0.32106198620197807</v>
      </c>
    </row>
    <row r="33" spans="1:7" ht="12.75">
      <c r="A33" s="1" t="s">
        <v>40</v>
      </c>
      <c r="B33" s="2">
        <v>2886</v>
      </c>
      <c r="C33" s="9">
        <f t="shared" si="0"/>
        <v>0.0005220179048885548</v>
      </c>
      <c r="D33" s="9">
        <f>SUM($B$5:B33)/SUM($B$5:$B$45)</f>
        <v>0.9484989362483373</v>
      </c>
      <c r="E33" s="19">
        <v>2068197600</v>
      </c>
      <c r="F33" s="9">
        <f t="shared" si="1"/>
        <v>0.0018581057346760592</v>
      </c>
      <c r="G33" s="9">
        <f>SUM($E$5:E33)/SUM($E$5:$E$45)</f>
        <v>0.32292009193665416</v>
      </c>
    </row>
    <row r="34" spans="1:7" ht="12.75">
      <c r="A34" s="1" t="s">
        <v>41</v>
      </c>
      <c r="B34" s="2">
        <v>10682</v>
      </c>
      <c r="C34" s="9">
        <f t="shared" si="0"/>
        <v>0.0019321535897503612</v>
      </c>
      <c r="D34" s="9">
        <f>SUM($B$5:B34)/SUM($B$5:$B$45)</f>
        <v>0.9504310898380877</v>
      </c>
      <c r="E34" s="19">
        <v>7985889940</v>
      </c>
      <c r="F34" s="9">
        <f t="shared" si="1"/>
        <v>0.007174666431295468</v>
      </c>
      <c r="G34" s="9">
        <f>SUM($E$5:E34)/SUM($E$5:$E$45)</f>
        <v>0.3300947583679496</v>
      </c>
    </row>
    <row r="35" spans="1:7" ht="12.75">
      <c r="A35" s="1" t="s">
        <v>42</v>
      </c>
      <c r="B35" s="2">
        <v>2532</v>
      </c>
      <c r="C35" s="9">
        <f t="shared" si="0"/>
        <v>0.0004579866026257175</v>
      </c>
      <c r="D35" s="9">
        <f>SUM($B$5:B35)/SUM($B$5:$B$45)</f>
        <v>0.9508890764407133</v>
      </c>
      <c r="E35" s="19">
        <v>1939213700</v>
      </c>
      <c r="F35" s="9">
        <f t="shared" si="1"/>
        <v>0.0017422242907217276</v>
      </c>
      <c r="G35" s="9">
        <f>SUM($E$5:E35)/SUM($E$5:$E$45)</f>
        <v>0.33183698265867134</v>
      </c>
    </row>
    <row r="36" spans="1:7" ht="12.75">
      <c r="A36" s="1" t="s">
        <v>43</v>
      </c>
      <c r="B36" s="2">
        <v>4452</v>
      </c>
      <c r="C36" s="9">
        <f t="shared" si="0"/>
        <v>0.0008052750216783943</v>
      </c>
      <c r="D36" s="9">
        <f>SUM($B$5:B36)/SUM($B$5:$B$45)</f>
        <v>0.9516943514623918</v>
      </c>
      <c r="E36" s="19">
        <v>3540268478</v>
      </c>
      <c r="F36" s="9">
        <f t="shared" si="1"/>
        <v>0.003180640554492803</v>
      </c>
      <c r="G36" s="9">
        <f>SUM($E$5:E36)/SUM($E$5:$E$45)</f>
        <v>0.33501762321316414</v>
      </c>
    </row>
    <row r="37" spans="1:7" ht="12.75">
      <c r="A37" s="1" t="s">
        <v>44</v>
      </c>
      <c r="B37" s="2">
        <v>1944</v>
      </c>
      <c r="C37" s="9">
        <f t="shared" si="0"/>
        <v>0.00035162952429083525</v>
      </c>
      <c r="D37" s="9">
        <f>SUM($B$5:B37)/SUM($B$5:$B$45)</f>
        <v>0.9520459809866826</v>
      </c>
      <c r="E37" s="19">
        <v>1585493962</v>
      </c>
      <c r="F37" s="9">
        <f t="shared" si="1"/>
        <v>0.0014244361482125625</v>
      </c>
      <c r="G37" s="9">
        <f>SUM($E$5:E37)/SUM($E$5:$E$45)</f>
        <v>0.3364420593613767</v>
      </c>
    </row>
    <row r="38" spans="1:7" ht="12.75">
      <c r="A38" s="1" t="s">
        <v>45</v>
      </c>
      <c r="B38" s="2">
        <v>2689</v>
      </c>
      <c r="C38" s="9">
        <f t="shared" si="0"/>
        <v>0.00048638466605867075</v>
      </c>
      <c r="D38" s="9">
        <f>SUM($B$5:B38)/SUM($B$5:$B$45)</f>
        <v>0.9525323656527412</v>
      </c>
      <c r="E38" s="19">
        <v>2269097980</v>
      </c>
      <c r="F38" s="9">
        <f t="shared" si="1"/>
        <v>0.002038598231223101</v>
      </c>
      <c r="G38" s="9">
        <f>SUM($E$5:E38)/SUM($E$5:$E$45)</f>
        <v>0.3384806575925998</v>
      </c>
    </row>
    <row r="39" spans="1:7" ht="12.75">
      <c r="A39" s="1" t="s">
        <v>46</v>
      </c>
      <c r="B39" s="2">
        <v>1841</v>
      </c>
      <c r="C39" s="9">
        <f t="shared" si="0"/>
        <v>0.00033299894764373853</v>
      </c>
      <c r="D39" s="9">
        <f>SUM($B$5:B39)/SUM($B$5:$B$45)</f>
        <v>0.952865364600385</v>
      </c>
      <c r="E39" s="19">
        <v>1594877000</v>
      </c>
      <c r="F39" s="9">
        <f t="shared" si="1"/>
        <v>0.0014328660374632238</v>
      </c>
      <c r="G39" s="9">
        <f>SUM($E$5:E39)/SUM($E$5:$E$45)</f>
        <v>0.339913523630063</v>
      </c>
    </row>
    <row r="40" spans="1:7" ht="12.75">
      <c r="A40" s="1" t="s">
        <v>47</v>
      </c>
      <c r="B40" s="2">
        <v>3222</v>
      </c>
      <c r="C40" s="9">
        <f t="shared" si="0"/>
        <v>0.0005827933782227733</v>
      </c>
      <c r="D40" s="9">
        <f>SUM($B$5:B40)/SUM($B$5:$B$45)</f>
        <v>0.9534481579786077</v>
      </c>
      <c r="E40" s="19">
        <v>2884586310</v>
      </c>
      <c r="F40" s="9">
        <f t="shared" si="1"/>
        <v>0.002591563961189711</v>
      </c>
      <c r="G40" s="9">
        <f>SUM($E$5:E40)/SUM($E$5:$E$45)</f>
        <v>0.34250508759125275</v>
      </c>
    </row>
    <row r="41" spans="1:7" ht="12.75">
      <c r="A41" s="1" t="s">
        <v>48</v>
      </c>
      <c r="B41" s="2">
        <v>1370</v>
      </c>
      <c r="C41" s="9">
        <f t="shared" si="0"/>
        <v>0.0002478047573448787</v>
      </c>
      <c r="D41" s="9">
        <f>SUM($B$5:B41)/SUM($B$5:$B$45)</f>
        <v>0.9536959627359526</v>
      </c>
      <c r="E41" s="19">
        <v>1255615102</v>
      </c>
      <c r="F41" s="9">
        <f t="shared" si="1"/>
        <v>0.0011280670771361813</v>
      </c>
      <c r="G41" s="9">
        <f>SUM($E$5:E41)/SUM($E$5:$E$45)</f>
        <v>0.3436331546683889</v>
      </c>
    </row>
    <row r="42" spans="1:7" ht="12.75">
      <c r="A42" s="1" t="s">
        <v>49</v>
      </c>
      <c r="B42" s="2">
        <v>1960</v>
      </c>
      <c r="C42" s="9">
        <f t="shared" si="0"/>
        <v>0.0003545235944496075</v>
      </c>
      <c r="D42" s="9">
        <f>SUM($B$5:B42)/SUM($B$5:$B$45)</f>
        <v>0.9540504863304022</v>
      </c>
      <c r="E42" s="19">
        <v>1847844000</v>
      </c>
      <c r="F42" s="9">
        <f t="shared" si="1"/>
        <v>0.0016601361171615073</v>
      </c>
      <c r="G42" s="9">
        <f>SUM($E$5:E42)/SUM($E$5:$E$45)</f>
        <v>0.34529329078555043</v>
      </c>
    </row>
    <row r="43" spans="1:7" ht="12.75">
      <c r="A43" s="1" t="s">
        <v>50</v>
      </c>
      <c r="B43" s="2">
        <v>1245</v>
      </c>
      <c r="C43" s="9">
        <f t="shared" si="0"/>
        <v>0.0002251948342294701</v>
      </c>
      <c r="D43" s="9">
        <f>SUM($B$5:B43)/SUM($B$5:$B$45)</f>
        <v>0.9542756811646317</v>
      </c>
      <c r="E43" s="19">
        <v>1202905300</v>
      </c>
      <c r="F43" s="9">
        <f t="shared" si="1"/>
        <v>0.0010807116477662606</v>
      </c>
      <c r="G43" s="9">
        <f>SUM($E$5:E43)/SUM($E$5:$E$45)</f>
        <v>0.3463740024333167</v>
      </c>
    </row>
    <row r="44" spans="1:7" ht="12.75">
      <c r="A44" s="1" t="s">
        <v>51</v>
      </c>
      <c r="B44" s="2">
        <v>70917</v>
      </c>
      <c r="C44" s="9">
        <f t="shared" si="0"/>
        <v>0.012827423340603479</v>
      </c>
      <c r="D44" s="9">
        <f>SUM($B$5:B44)/SUM($B$5:$B$45)</f>
        <v>0.9671031045052352</v>
      </c>
      <c r="E44" s="19">
        <v>70904948013</v>
      </c>
      <c r="F44" s="9">
        <f t="shared" si="1"/>
        <v>0.06370227415400886</v>
      </c>
      <c r="G44" s="9">
        <f>SUM($E$5:E44)/SUM($E$5:$E$45)</f>
        <v>0.41007627658732554</v>
      </c>
    </row>
    <row r="45" spans="1:7" ht="12.75">
      <c r="A45" s="1" t="s">
        <v>52</v>
      </c>
      <c r="B45" s="2">
        <v>181872</v>
      </c>
      <c r="C45" s="9">
        <f t="shared" si="0"/>
        <v>0.03289689549476481</v>
      </c>
      <c r="D45" s="9">
        <f>SUM($B$5:B45)/SUM($B$5:$B$45)</f>
        <v>1</v>
      </c>
      <c r="E45" s="19">
        <v>656625081219</v>
      </c>
      <c r="F45" s="9">
        <f t="shared" si="1"/>
        <v>0.5899237234126744</v>
      </c>
      <c r="G45" s="9">
        <f>SUM($E$5:E45)/SUM($E$5:$E$45)</f>
        <v>1</v>
      </c>
    </row>
    <row r="47" spans="1:6" ht="12.75">
      <c r="A47" s="11" t="s">
        <v>3</v>
      </c>
      <c r="B47" s="20">
        <v>5528546</v>
      </c>
      <c r="C47" s="21">
        <f>SUM(C5:C45)</f>
        <v>1</v>
      </c>
      <c r="D47" s="21"/>
      <c r="E47" s="22">
        <v>1113067766491</v>
      </c>
      <c r="F47" s="21">
        <f>SUM(F5:F45)</f>
        <v>0.9999999999999999</v>
      </c>
    </row>
    <row r="48" spans="1:2" ht="16.5" customHeight="1">
      <c r="A48" s="11" t="s">
        <v>53</v>
      </c>
      <c r="B48" s="20">
        <f>E47/B47</f>
        <v>201331.01298080906</v>
      </c>
    </row>
    <row r="49" spans="1:5" ht="12.75">
      <c r="A49" s="11" t="s">
        <v>54</v>
      </c>
      <c r="B49" s="20">
        <v>25000</v>
      </c>
      <c r="E49" s="2"/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&amp;N&amp;R1/12/2000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workbookViewId="0" topLeftCell="A1">
      <selection activeCell="A1" sqref="A1:K1"/>
    </sheetView>
  </sheetViews>
  <sheetFormatPr defaultColWidth="9.33203125" defaultRowHeight="12.75"/>
  <cols>
    <col min="1" max="16384" width="9.33203125" style="1" customWidth="1"/>
  </cols>
  <sheetData>
    <row r="1" spans="1:11" ht="18.75">
      <c r="A1" s="29" t="s">
        <v>118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>
      <c r="A2" s="29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</sheetData>
  <mergeCells count="2">
    <mergeCell ref="A1:K1"/>
    <mergeCell ref="A2:K2"/>
  </mergeCells>
  <printOptions horizontalCentered="1"/>
  <pageMargins left="0.75" right="0.75" top="1" bottom="1" header="0.5" footer="0.5"/>
  <pageSetup fitToHeight="1" fitToWidth="1" horizontalDpi="600" verticalDpi="600" orientation="portrait" scale="97" r:id="rId2"/>
  <headerFooter alignWithMargins="0">
    <oddFooter>&amp;CPage &amp;P of &amp;N&amp;R1/12/2000
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A2" sqref="A2:F2"/>
    </sheetView>
  </sheetViews>
  <sheetFormatPr defaultColWidth="9.33203125" defaultRowHeight="12.75"/>
  <cols>
    <col min="1" max="1" width="13.5" style="1" bestFit="1" customWidth="1"/>
    <col min="2" max="2" width="11.5" style="2" customWidth="1"/>
    <col min="3" max="3" width="8.83203125" style="9" bestFit="1" customWidth="1"/>
    <col min="4" max="4" width="19.16015625" style="19" customWidth="1"/>
    <col min="5" max="5" width="8.83203125" style="9" bestFit="1" customWidth="1"/>
    <col min="6" max="6" width="10.83203125" style="19" bestFit="1" customWidth="1"/>
    <col min="7" max="7" width="9.5" style="1" bestFit="1" customWidth="1"/>
    <col min="8" max="16384" width="9.33203125" style="1" customWidth="1"/>
  </cols>
  <sheetData>
    <row r="1" spans="1:6" ht="12.75">
      <c r="A1" s="30" t="s">
        <v>118</v>
      </c>
      <c r="B1" s="30"/>
      <c r="C1" s="30"/>
      <c r="D1" s="30"/>
      <c r="E1" s="30"/>
      <c r="F1" s="30"/>
    </row>
    <row r="2" spans="1:6" ht="12.75">
      <c r="A2" s="30" t="s">
        <v>111</v>
      </c>
      <c r="B2" s="30"/>
      <c r="C2" s="30"/>
      <c r="D2" s="30"/>
      <c r="E2" s="30"/>
      <c r="F2" s="30"/>
    </row>
    <row r="4" spans="1:6" ht="42.75" customHeight="1">
      <c r="A4" s="23" t="s">
        <v>57</v>
      </c>
      <c r="B4" s="16" t="s">
        <v>4</v>
      </c>
      <c r="C4" s="17" t="s">
        <v>6</v>
      </c>
      <c r="D4" s="18" t="s">
        <v>5</v>
      </c>
      <c r="E4" s="17" t="s">
        <v>6</v>
      </c>
      <c r="F4" s="18" t="s">
        <v>58</v>
      </c>
    </row>
    <row r="5" spans="1:6" ht="12.75">
      <c r="A5" s="1" t="s">
        <v>59</v>
      </c>
      <c r="B5" s="2">
        <v>2013932</v>
      </c>
      <c r="C5" s="9">
        <v>0.6508063614430422</v>
      </c>
      <c r="D5" s="19">
        <v>308738008347</v>
      </c>
      <c r="E5" s="9">
        <v>0.6688315427262718</v>
      </c>
      <c r="F5" s="19">
        <v>153301</v>
      </c>
    </row>
    <row r="6" spans="1:6" ht="12.75">
      <c r="A6" s="1" t="s">
        <v>60</v>
      </c>
      <c r="B6" s="2">
        <v>513728</v>
      </c>
      <c r="C6" s="9">
        <v>0.16601228365774573</v>
      </c>
      <c r="D6" s="19">
        <v>84471555681</v>
      </c>
      <c r="E6" s="9">
        <v>0.18299412244414182</v>
      </c>
      <c r="F6" s="19">
        <v>164429</v>
      </c>
    </row>
    <row r="7" spans="1:6" ht="12.75">
      <c r="A7" s="1" t="s">
        <v>61</v>
      </c>
      <c r="B7" s="2">
        <v>245999</v>
      </c>
      <c r="C7" s="9">
        <v>0.07949509422792177</v>
      </c>
      <c r="D7" s="19">
        <v>32161936567</v>
      </c>
      <c r="E7" s="9">
        <v>0.06967369442570975</v>
      </c>
      <c r="F7" s="19">
        <v>130740</v>
      </c>
    </row>
    <row r="8" spans="1:6" ht="12.75">
      <c r="A8" s="1" t="s">
        <v>62</v>
      </c>
      <c r="B8" s="2">
        <v>85102</v>
      </c>
      <c r="C8" s="9">
        <v>0.027500890284044236</v>
      </c>
      <c r="D8" s="19">
        <v>14245823206</v>
      </c>
      <c r="E8" s="9">
        <v>0.030861298753880127</v>
      </c>
      <c r="F8" s="19">
        <v>167397</v>
      </c>
    </row>
    <row r="9" spans="1:6" ht="12.75">
      <c r="A9" s="1" t="s">
        <v>63</v>
      </c>
      <c r="B9" s="2">
        <v>11782</v>
      </c>
      <c r="C9" s="9">
        <v>0.003807378079558755</v>
      </c>
      <c r="D9" s="19">
        <v>1664854434</v>
      </c>
      <c r="E9" s="9">
        <v>0.0036066410011150606</v>
      </c>
      <c r="F9" s="19">
        <v>141305</v>
      </c>
    </row>
    <row r="10" spans="1:6" ht="12.75">
      <c r="A10" s="1" t="s">
        <v>64</v>
      </c>
      <c r="B10" s="2">
        <v>220418</v>
      </c>
      <c r="C10" s="9">
        <v>0.07122821712460552</v>
      </c>
      <c r="D10" s="19">
        <v>15994456059</v>
      </c>
      <c r="E10" s="9">
        <v>0.03464942147591842</v>
      </c>
      <c r="F10" s="19">
        <v>72564.20101352884</v>
      </c>
    </row>
    <row r="11" spans="1:6" ht="12.75">
      <c r="A11" s="1" t="s">
        <v>65</v>
      </c>
      <c r="B11" s="2">
        <v>3557</v>
      </c>
      <c r="C11" s="9">
        <v>0.0011494520309786533</v>
      </c>
      <c r="D11" s="19">
        <v>4331391979</v>
      </c>
      <c r="E11" s="9">
        <v>0.009383268341262263</v>
      </c>
      <c r="F11" s="19">
        <v>1217709</v>
      </c>
    </row>
    <row r="13" spans="1:6" ht="12.75">
      <c r="A13" s="11" t="s">
        <v>3</v>
      </c>
      <c r="B13" s="20">
        <v>3094518</v>
      </c>
      <c r="C13" s="21">
        <v>1</v>
      </c>
      <c r="D13" s="22">
        <v>461608026273</v>
      </c>
      <c r="E13" s="21">
        <v>1</v>
      </c>
      <c r="F13" s="22">
        <v>149169.60453065712</v>
      </c>
    </row>
  </sheetData>
  <mergeCells count="2">
    <mergeCell ref="A1:F1"/>
    <mergeCell ref="A2:F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&amp;N&amp;R1/12/2000
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tabSelected="1" workbookViewId="0" topLeftCell="A20">
      <selection activeCell="I42" sqref="I42"/>
    </sheetView>
  </sheetViews>
  <sheetFormatPr defaultColWidth="9.33203125" defaultRowHeight="12.75"/>
  <cols>
    <col min="1" max="16384" width="9.33203125" style="1" customWidth="1"/>
  </cols>
  <sheetData>
    <row r="1" spans="1:14" ht="18.75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29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</sheetData>
  <mergeCells count="2">
    <mergeCell ref="A1:N1"/>
    <mergeCell ref="A2:N2"/>
  </mergeCells>
  <printOptions horizontalCentered="1"/>
  <pageMargins left="0.75" right="0.75" top="1" bottom="1" header="0.5" footer="0.5"/>
  <pageSetup fitToHeight="1" fitToWidth="1" horizontalDpi="600" verticalDpi="600" orientation="landscape" scale="90" r:id="rId2"/>
  <headerFooter alignWithMargins="0">
    <oddFooter>&amp;CPage &amp;P of &amp;N&amp;R1/12/2000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Bryan Johnson</cp:lastModifiedBy>
  <cp:lastPrinted>2000-01-18T20:02:58Z</cp:lastPrinted>
  <dcterms:created xsi:type="dcterms:W3CDTF">2000-01-10T16:11:20Z</dcterms:created>
  <dcterms:modified xsi:type="dcterms:W3CDTF">2000-01-24T14:22:36Z</dcterms:modified>
  <cp:category/>
  <cp:version/>
  <cp:contentType/>
  <cp:contentStatus/>
</cp:coreProperties>
</file>